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\Documents\Privat\"/>
    </mc:Choice>
  </mc:AlternateContent>
  <xr:revisionPtr revIDLastSave="0" documentId="13_ncr:1_{843E1F78-2FB3-411C-9F32-5A76DE19ABDE}" xr6:coauthVersionLast="41" xr6:coauthVersionMax="41" xr10:uidLastSave="{00000000-0000-0000-0000-000000000000}"/>
  <bookViews>
    <workbookView xWindow="-57720" yWindow="-16320" windowWidth="57840" windowHeight="32040" xr2:uid="{81C96D26-8F09-4B8B-892D-AD35636CD2CC}"/>
  </bookViews>
  <sheets>
    <sheet name="Rohdaten" sheetId="1" r:id="rId1"/>
    <sheet name="Status Umsetzung" sheetId="8" r:id="rId2"/>
    <sheet name="Handlungsfeld gesamt" sheetId="4" r:id="rId3"/>
    <sheet name="Kostenaufwand" sheetId="3" r:id="rId4"/>
    <sheet name="Umsetzungshorizont" sheetId="7" r:id="rId5"/>
    <sheet name="Dauer" sheetId="6" r:id="rId6"/>
    <sheet name="Handlungsfeld" sheetId="5" r:id="rId7"/>
  </sheets>
  <calcPr calcId="191029"/>
  <pivotCaches>
    <pivotCache cacheId="17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9" i="1" l="1"/>
  <c r="D59" i="1"/>
  <c r="L8" i="1" l="1"/>
  <c r="L59" i="1" s="1"/>
  <c r="K8" i="1"/>
  <c r="L36" i="1"/>
  <c r="K36" i="1"/>
  <c r="L30" i="1"/>
  <c r="K30" i="1"/>
  <c r="L41" i="1"/>
  <c r="K41" i="1"/>
</calcChain>
</file>

<file path=xl/sharedStrings.xml><?xml version="1.0" encoding="utf-8"?>
<sst xmlns="http://schemas.openxmlformats.org/spreadsheetml/2006/main" count="627" uniqueCount="231">
  <si>
    <t>Nummer</t>
  </si>
  <si>
    <t>Maßnahme</t>
  </si>
  <si>
    <t>Stand der Umsetzung</t>
  </si>
  <si>
    <t>Nutzen</t>
  </si>
  <si>
    <t>Kosten Stadt</t>
  </si>
  <si>
    <t>Förderung</t>
  </si>
  <si>
    <t>pH-01</t>
  </si>
  <si>
    <t>Information der Bevölkerung durch Leitfäden und Schulungen</t>
  </si>
  <si>
    <t>Umsetzung während der Projektlaufzeit</t>
  </si>
  <si>
    <t>Langfristige Wirkung durch Sensibilisierung der Bevölkerung, CO2 Einsparungen durch veränderung des Nutzerverhaltens</t>
  </si>
  <si>
    <t>pH-02</t>
  </si>
  <si>
    <t>Informationsangebot zu Wärmelieferungsangeboten</t>
  </si>
  <si>
    <t>Keine Informationen, daher wohl nicht umgesetzt</t>
  </si>
  <si>
    <t>CO2 Einsparungen durch Wechsel des Energieträgers, Bewusstmachung von alternativen Bezugsmöglichkeiten</t>
  </si>
  <si>
    <t>pH-03</t>
  </si>
  <si>
    <t>Weiterentwicklung der Messe "Ökotrends" zu einer regelmäßigen Energie-Messe</t>
  </si>
  <si>
    <t>Messe wurde eingestellt</t>
  </si>
  <si>
    <t>CO2 Einsparungen durch Veränderung des Nutzerverhaltens und Sanierungen</t>
  </si>
  <si>
    <t>pH-04</t>
  </si>
  <si>
    <t>Angebot von kostenlosen Erst-Energieberatungen mit Heizungs- und Gebäudechecks</t>
  </si>
  <si>
    <t>CO2 Einsparungen durch Modernisierungen der Heizanlagen und Gebäudehüllen</t>
  </si>
  <si>
    <t>pH-05</t>
  </si>
  <si>
    <t xml:space="preserve">Schaffung eines Angebotes zum Kleinanlagen-Contracting </t>
  </si>
  <si>
    <t>CO2 Einsparungen durch durch Erneuerung der Anlagen und Energieträgerwechsel, Erhöhung der Modernisierungsrate</t>
  </si>
  <si>
    <t>pH-06</t>
  </si>
  <si>
    <t>energetische Sanierung der Wohnungsbestände der Stadtentwicklungsgesellschaft</t>
  </si>
  <si>
    <t>CO2 Einsparungen durch durch Erneuerung der Anlagen und Sanierung der Gebäudehülle</t>
  </si>
  <si>
    <t>pH-07</t>
  </si>
  <si>
    <t>energetische Quartierssanierung</t>
  </si>
  <si>
    <t>Handlungsfeld</t>
  </si>
  <si>
    <t>Private Haushalte</t>
  </si>
  <si>
    <t>kostenlose Erstberatung für Unternehmen und Gewerbetreibende</t>
  </si>
  <si>
    <t>CO2-Einsparungen durch Erneuerung der Anlagen und effizientere Betriebsabläufe, hohes Kostenreduktionspotenzial für Betriebe, starke Positiveffekte auf Klimabilanz möglich</t>
  </si>
  <si>
    <t>Ausbau der ÖPNV-Nutzung durch betriebliches Mobilitätsmanagement</t>
  </si>
  <si>
    <t>CO2-Einsparungen durch Reduzierung der Verkehrsströme bzw. Verlagerung auf ÖPNV, positive Auswirkungen auf Klimabilanz</t>
  </si>
  <si>
    <t>Prozessoptimierung in Betrieben des sekundären Sektors</t>
  </si>
  <si>
    <t>CO2-Einsparungen durch Modernisierung der Heiz- und Kälte-, sowie Produktionsanlagen, Energieträgerwechsel und effizientere Betriebsabläufe, wirtschaftliche Vorteile und Einsparungen für die teilnehmenden Betriebe, stark positive Auswirkungen auf Klimabilanz</t>
  </si>
  <si>
    <t>Installation von KWK-Anlagen in Gewerbebetrieben</t>
  </si>
  <si>
    <t>CO2-Einsparungen durch Erneuerung der Anlagen, großer Nutzen für das Stadtklima</t>
  </si>
  <si>
    <t xml:space="preserve">Installation von Photovoltaik-Anlagen auf Gewerbedächern </t>
  </si>
  <si>
    <t>positive Effekte in der CO2-Bilanz</t>
  </si>
  <si>
    <t>Initiierung des Programms Ökoprofit</t>
  </si>
  <si>
    <t>Maßnahme wurde abgebrochen, da nicht genügend Unternehmen gebündelt werden konnten und nicht weiter verfolgt</t>
  </si>
  <si>
    <t>sukzessive positive Effekte auf Klimabilanz</t>
  </si>
  <si>
    <t>IuG-01</t>
  </si>
  <si>
    <t>IuG-02</t>
  </si>
  <si>
    <t>IuG-03</t>
  </si>
  <si>
    <t>IuG-04</t>
  </si>
  <si>
    <t>IuG-05</t>
  </si>
  <si>
    <t>IuG-06</t>
  </si>
  <si>
    <t>Industrie und Gewerbe</t>
  </si>
  <si>
    <t>kL-01</t>
  </si>
  <si>
    <t>Umsetzung der Sanierungsmaßnahmen aus Untersuchung der kommunalen Liegenschaften (Gebäudehülle und Heizungsanlage)</t>
  </si>
  <si>
    <t>Maßnahme wurde aufgrund des Kostenaufwands nicht umgesetzt</t>
  </si>
  <si>
    <t>positive Außendarstellung durch Vorbildfunktion, hoher energetischer Nutzen</t>
  </si>
  <si>
    <t>kL-02</t>
  </si>
  <si>
    <t>Einführung eines Energiecontrollings für die kommunalen Liegenschaften</t>
  </si>
  <si>
    <t>Einsparungsmöglichkeiten und positive Effekte für das Klima, außerdem Vorbild-Außenwirkung für die Kommune</t>
  </si>
  <si>
    <t>kL-03</t>
  </si>
  <si>
    <t xml:space="preserve">Schulung der Haustechniker und -meister in der Nutzung des neuen Energiecontrollings </t>
  </si>
  <si>
    <t>Nutzen für das Klima nicht direkt messbar</t>
  </si>
  <si>
    <t>kL-04</t>
  </si>
  <si>
    <t>Einsatz CO2-armer Brennstoffe zur Beheizung kommunaler Liegenschaften</t>
  </si>
  <si>
    <t>Belieferung mit Brennstoffen mit CO2-Zertifikat (keine echten CO2-armen Brennstoffe) hat am 01.01.2019 begonnen</t>
  </si>
  <si>
    <t>sehr positive Effekte auf die CO2-Bilanz, positive Außendarstellung durch Vorreiterrolle</t>
  </si>
  <si>
    <t>kL-05</t>
  </si>
  <si>
    <t>Nutzung von Ökostrom zur Versorgung kommunaler Liegenschaften</t>
  </si>
  <si>
    <t>Versorgung mit Ökostrom hat am 01.01.2019 begonnen</t>
  </si>
  <si>
    <t>kL-06</t>
  </si>
  <si>
    <t>Einsatz von PV-Anlagen auf kommunalen Liegenschaften bzw. Verpachtung an lokale Energiegenossenschaft (mit Bürgerbeteiligung)</t>
  </si>
  <si>
    <t xml:space="preserve"> positive Effekte für die Klimabilanz und positive Außendarstellung</t>
  </si>
  <si>
    <t>kL-07</t>
  </si>
  <si>
    <t xml:space="preserve">Einführung klimaschützender Regelungen für das kommunale Beschaffungswesen </t>
  </si>
  <si>
    <t>schwer messbare positive Effekte auf die Klimabilanz, positive Außendarstellung</t>
  </si>
  <si>
    <t>kL-08</t>
  </si>
  <si>
    <t>Erlass einer "Verwaltungsvorschrift Energie" mit Verhaltensregeln  für alle kommunalen Beschäftigten</t>
  </si>
  <si>
    <t>CO2 Einsparung durch Einsparungen bei Strom und Heizenergie, Sensibilisierung der Beschäftigten auch im privaten Umfeld, positive Außendarstellung aufgrund Vorbildfunktion</t>
  </si>
  <si>
    <t>kL-09</t>
  </si>
  <si>
    <t>Umrüstung der Straßenbeleuchtung auf energiesparende LED-Lampen</t>
  </si>
  <si>
    <t>Keine Informationen, aber wohl umgesetzt</t>
  </si>
  <si>
    <t>positive Effekte auf die Klimabilanz, positive Außendarstellung</t>
  </si>
  <si>
    <t>kL-10</t>
  </si>
  <si>
    <t>Prüfung der Möglichkeiten der energetischen Verwertung (z.B. Wärmenutzung der Verbrennung in Nahwärmenetzen) der Siedlungsabfälle und/oder des Klärschlamms</t>
  </si>
  <si>
    <t>CO2 Einsparungen durch erneuerbare Energienutzung</t>
  </si>
  <si>
    <t>kL-11</t>
  </si>
  <si>
    <t>Beleuchtungsinitiative für kommunale Liegenschaften</t>
  </si>
  <si>
    <t>CO2 Einsparungen durch Energieeinsparung</t>
  </si>
  <si>
    <t>kommunale Liegenschaften</t>
  </si>
  <si>
    <t>V-01</t>
  </si>
  <si>
    <t>Erarbeitung eines emissionsarmen, stadtweiten Mobilitätskonzepts</t>
  </si>
  <si>
    <t>Maßnahme befindet sich in der Umsetzung. Die Erarbeitung eines Parkleitsystems wurde bereits gemeinsam mit einem Planungsbüro erbracht.</t>
  </si>
  <si>
    <t>möglicherweise erheblicher Nutzen für die Klimabilanz und die Lebensqualität in der Stadt</t>
  </si>
  <si>
    <t>V-02</t>
  </si>
  <si>
    <t xml:space="preserve">Verpflichtung des Verkehrsbetriebs zum Einsatz emissionsarmer Busse und/oder alternativer Antriebe bei der nächsten Ausschreibung der Stadtbuslinie </t>
  </si>
  <si>
    <t>hoher Nutzen für die Klimabilanz</t>
  </si>
  <si>
    <t>V-03</t>
  </si>
  <si>
    <t>Umsetzung des Leitbilds der Stadt der kurzen Wege durch Nachverdichtung zur grundlegenden Verkehrsreduzierung</t>
  </si>
  <si>
    <t>langfristig positive, aber durch Vielschichtigkeit kaum messbare Auswirkungen auf die Klimabilanz</t>
  </si>
  <si>
    <t>V-04</t>
  </si>
  <si>
    <t xml:space="preserve">Förderung des Radverkehrs durch Ausbau des Radwegenetzes </t>
  </si>
  <si>
    <t>Projektskizze wurde erstellt, Ausbau ist jedoch nicht erfolgt.</t>
  </si>
  <si>
    <t>CO2 Einsparung durch steigende Anzahl an Radfahrten</t>
  </si>
  <si>
    <t>V-05</t>
  </si>
  <si>
    <t>Einsatz emissionsarmer Fahrzeuge oder Elektroautos im kommunalen Fuhrpark</t>
  </si>
  <si>
    <t>positive Effekte auf die CO2-Bilanz und positive Außendarstellung</t>
  </si>
  <si>
    <t>V-06</t>
  </si>
  <si>
    <t>Unterstützung bei der Fahrzeugantrieb-umstellung durch das Angebot entsprechender Infrastruktur</t>
  </si>
  <si>
    <t>Angebot wird als gut bewertet, in Zukunft sollen weitere Lademöglichkeiten errichtet werden</t>
  </si>
  <si>
    <t>Positive Effekte auf die Klimabilanz durch Vorantreiben der Fahrzeugantriebumstellung</t>
  </si>
  <si>
    <t>V-07</t>
  </si>
  <si>
    <t>Ausbau der Mitfahrerzentrale</t>
  </si>
  <si>
    <t>positive Effekte auf Klimabilanz durch gebündelte Fahrten</t>
  </si>
  <si>
    <t>V-08</t>
  </si>
  <si>
    <t>Ausbau der Park- and Ride-Stellplätze zur Erhöhung der ÖPNV-Nutzung</t>
  </si>
  <si>
    <t>Schwer messbare CO2 Einsparungen durch Vorantreiben der Umstellung vom motorisierten Individualverkehr auf ÖPNV</t>
  </si>
  <si>
    <t>V-09</t>
  </si>
  <si>
    <t xml:space="preserve">Förderung des Radverkehrs durch Einrichtung von Fahrradabstell- und Leihstationen </t>
  </si>
  <si>
    <t>Schwer messbare CO2 Einsparungen durch Vorantreiben der Umstellung auf Radverkehr</t>
  </si>
  <si>
    <t>V-10</t>
  </si>
  <si>
    <t>Ausbau alternativer Mobilitätskonzepte wie Car-Sharing oder Rufbus/-taxi</t>
  </si>
  <si>
    <t>Mittel für die Durchführung der Maßnahme stehen aktuell im Haushalt (2019) bereit, die Maßnahme wurde aber noch nicht umgesetzt</t>
  </si>
  <si>
    <t>positiver Effekt auf die CO2-Bilanz durch vermiedene Fahrten</t>
  </si>
  <si>
    <t>V-11</t>
  </si>
  <si>
    <t>Information und Kommunikation: Sensibilisierung der Bevölkerung durch Kampagne zur Fahrradnutzung</t>
  </si>
  <si>
    <t>Hoher Nutzen für die Klimabilanz und die Lebensqualität</t>
  </si>
  <si>
    <t>Verkehr</t>
  </si>
  <si>
    <t>A-01</t>
  </si>
  <si>
    <t>Potenzialanalyse und Flächenmanagement für Erneuerbare Energien</t>
  </si>
  <si>
    <t>kein direkter Nutzen für die Klimabilanz, Voraussetzung für die Umstellung auf erneuerbare Energien</t>
  </si>
  <si>
    <t>A-02</t>
  </si>
  <si>
    <t xml:space="preserve">Nutzung lokaler/regionaler Biomasse zur Energiegewinnung fördern </t>
  </si>
  <si>
    <t>Großer Nutzen für das Klima und Erzeugung regionaler Wertschöpfung und Stoffkreisläufe</t>
  </si>
  <si>
    <t>A-03</t>
  </si>
  <si>
    <t>Erstellung eines Solarkatasters</t>
  </si>
  <si>
    <t>Maßnahme wurde erbracht. Das Kataster kann auf der Internetseite der Stadt eingesehen werden</t>
  </si>
  <si>
    <t>erhöhte Wahrscheinlichkeit der privaten Nutzung von PV bzw. Solarthermie, daher positiver Effekt auf die Klimabilanz</t>
  </si>
  <si>
    <t>A-04</t>
  </si>
  <si>
    <t>Ausbau der Nutzung Erneuerbarer Energien durch Bau weiterer Biomassekraftwerke durch die Stadtwerke</t>
  </si>
  <si>
    <t>A-05</t>
  </si>
  <si>
    <t>Klimaschutzmanager</t>
  </si>
  <si>
    <t>Wurde auf drei Jahre eingesetzt, Posten existiert aktuell nicht</t>
  </si>
  <si>
    <t>enorm hoher Nutzen für die Klimaschutzaktivitäten der Stadt und damit auch für die Klimabilanz</t>
  </si>
  <si>
    <t>A-06</t>
  </si>
  <si>
    <t xml:space="preserve">Bewerbung im Projekt 100%-EE-Kommune (zunächst als Starter-Kommune)  </t>
  </si>
  <si>
    <t>positive Effekte für die Klimabilanz durch Vorantreiben der Bemühungen für den Einsatz von Erneuerbaren Energien, positive Außendarstellung über die Kampagne</t>
  </si>
  <si>
    <t>A-07</t>
  </si>
  <si>
    <t>Initiierung einer breiten Kampagne zum Klimaschutz in Gelnhausen, Aufbau einer Dachmarke, Einrichtung einer Online-Plattform</t>
  </si>
  <si>
    <t>Großer Nutzen für die Außendarstellung und die Information der Bevölkerung, keine direkt messbaren Effekte in der Klimabilanz</t>
  </si>
  <si>
    <t>A-08</t>
  </si>
  <si>
    <t xml:space="preserve">Durchführung eines Klimacamps an den Schulen in Gelnhausen </t>
  </si>
  <si>
    <t>schwer messbarer Nutzen (Information der Kinder und Jugendlichen)</t>
  </si>
  <si>
    <t>A-09</t>
  </si>
  <si>
    <t>Aufbau eines Netzwerks zum Klimaschutz</t>
  </si>
  <si>
    <t>Kommunikation, Vernetzung und Informationsaustausch der Akteure</t>
  </si>
  <si>
    <t>A-10</t>
  </si>
  <si>
    <t>regelmäßige Fortschreibung der CO2-Bilanz</t>
  </si>
  <si>
    <t>Hoher Nutzen durch Offenlegung der Wirksamkeit der Maßnahmen</t>
  </si>
  <si>
    <t>A-11</t>
  </si>
  <si>
    <t>Evaluierung der umgesetzten Maßnahmen mit Hilfe des Controlling-Konzeptes</t>
  </si>
  <si>
    <t>hohem Nutzen i.S.d. Verhinderung von Fehlentwicklungen</t>
  </si>
  <si>
    <t>A-12</t>
  </si>
  <si>
    <t>Steigerung der Energieeffizienz durch kompakte Siedlungsstrukturen</t>
  </si>
  <si>
    <t>Die Maßnahme ist fest in der Bauleitplanung verankert und wird stetig im Rahmen der Möglichkeiten und rechtlichen Zulässigkeit bei Bauvoranfragen und Bauanträgen geprüft.</t>
  </si>
  <si>
    <t>großer Nutzen für Effizienz und Klimabilanz</t>
  </si>
  <si>
    <t>A-13</t>
  </si>
  <si>
    <t xml:space="preserve">Wald als Erosionsschutz an erforderlichen/geeigneten Stellen erhalten bzw. wiederaufforsten </t>
  </si>
  <si>
    <t>hoher Nutzen für das Kleinklima</t>
  </si>
  <si>
    <t>A-14</t>
  </si>
  <si>
    <t>Innenentwicklung vor Außenentwicklung</t>
  </si>
  <si>
    <t>hoher Nutzen für das Stadtklima sowie Flora und Fauna</t>
  </si>
  <si>
    <t>A-15</t>
  </si>
  <si>
    <t xml:space="preserve">Ausgleichsmaßnahmen zur Schaffung großer zusammenhängender Entlastungsstrukturen nutzen </t>
  </si>
  <si>
    <t>Erhalt und Verbesserung der Biodiversität und des Stadtklimas</t>
  </si>
  <si>
    <t>A-16</t>
  </si>
  <si>
    <t xml:space="preserve">Transportbahnen für urbane Frischluftzufuhr freihalten </t>
  </si>
  <si>
    <t>hoher Nutzen für das Stadtklima</t>
  </si>
  <si>
    <t>A-17</t>
  </si>
  <si>
    <t>Grüne Strukturen als "cool spots" für die urbane Umgebung vielfältig, auch kleinteilig im Stadtgefüge vorsehen</t>
  </si>
  <si>
    <t>hoher Nutzen für das Stadtklima, das Stadtbild und die Lebensqualität der Bürge</t>
  </si>
  <si>
    <t>A-18</t>
  </si>
  <si>
    <t xml:space="preserve">Erhalt und Entwicklung von offenen Wasserflächen (blaue Strukturen) </t>
  </si>
  <si>
    <t>Hoher Nutzen für das Stadtklima, aber auch das Stadtbild und die Aufenthaltsqualität</t>
  </si>
  <si>
    <t>A-19</t>
  </si>
  <si>
    <t>Möglichkeiten der Regenwasserversickerung intensiv nutzen und prüfen</t>
  </si>
  <si>
    <t>Die Maßnahme wurde im Rahmen der Baugebietsentwicklung für den Mittlauer Weg vollständig erbracht, wird jedoch auch für zukünftige Baugebiete von Relevanz sein.</t>
  </si>
  <si>
    <t>Entlastung der örtlichen Entsorgungsnetze, schwer messbarer Nutzen für die Klimabilanz</t>
  </si>
  <si>
    <t>A-20</t>
  </si>
  <si>
    <t>Belange des Hochwasserschutz entlang der Kinzig bei Planungen berücksichtigen</t>
  </si>
  <si>
    <t xml:space="preserve"> kein direkter Nutzen für die Klimabilanz, lediglich im Falle von Hochwasserereignissen</t>
  </si>
  <si>
    <t>A-21</t>
  </si>
  <si>
    <t>ÖPNV-optimierte Planung von Neubaugebieten</t>
  </si>
  <si>
    <t>CO2 Einsparungen durch Umstieg auf ÖPNV</t>
  </si>
  <si>
    <t>A-22</t>
  </si>
  <si>
    <t>Berücksichtigung der Belange des Klimaschutzes in der Bauleitplanung</t>
  </si>
  <si>
    <t>Keine Informationen, wohl teilweise umgesetzt</t>
  </si>
  <si>
    <t>positive Effekte für Klimabilanz durch stärkere Nutzung erneuerbarer Energien und erhöhte Energieeffizienz im Quartier</t>
  </si>
  <si>
    <t>Allgemein</t>
  </si>
  <si>
    <t>Status laut Bericht Klimaschutzmanagement</t>
  </si>
  <si>
    <t>umgesetzt</t>
  </si>
  <si>
    <t>offen</t>
  </si>
  <si>
    <t>Energieberatungen werden angeboten, Bewerbung wohl nur über die Webseite der Stadt unter „Veranstaltungen“</t>
  </si>
  <si>
    <t>Erste Planungen 2017. Befindet sich in der Umsetzung</t>
  </si>
  <si>
    <t>CO2 Einsparungen durch energetische Gebäudesanierung (Erneuerung der Heizanlagen, Energieträgerwechsel, Sanierung der Gebäudehülle), Erhöhung der Modernisierungsrate</t>
  </si>
  <si>
    <t>Zwei neue vollelektrische Fahrzeuge wurden erworben, eine komplette Umrüstung ist nicht erfolgt</t>
  </si>
  <si>
    <t>Wegeführung für ein Schülerradrutennetz wurden erarbeitet.
Eine Teilnahme am Projekt „Stadtradeln“ wurde angedacht, jedoch nicht umgesetzt</t>
  </si>
  <si>
    <t>Keine Informationen,
der Webseite des Projekts zufolge wohl nicht umgesetzt</t>
  </si>
  <si>
    <t>abgebrochen</t>
  </si>
  <si>
    <t>teilweise umgesetzt</t>
  </si>
  <si>
    <t>in Umsetzung</t>
  </si>
  <si>
    <t>Umsetzung erfolgte im Rahmen der Energiebezugsausschreibung</t>
  </si>
  <si>
    <t>Umetzungshorizont</t>
  </si>
  <si>
    <t>Dauer</t>
  </si>
  <si>
    <t>Kostenaufwand</t>
  </si>
  <si>
    <t>Investor</t>
  </si>
  <si>
    <t>kurzfristig</t>
  </si>
  <si>
    <t>dauerhaft</t>
  </si>
  <si>
    <t>gering</t>
  </si>
  <si>
    <t>Kommune</t>
  </si>
  <si>
    <t>mittelfristig</t>
  </si>
  <si>
    <t>moderat</t>
  </si>
  <si>
    <t>wiederkehrend</t>
  </si>
  <si>
    <t>langfristig</t>
  </si>
  <si>
    <t>einmalig</t>
  </si>
  <si>
    <t>hoch</t>
  </si>
  <si>
    <t>Private</t>
  </si>
  <si>
    <t>Zeilenbeschriftungen</t>
  </si>
  <si>
    <t>Gesamtergebnis</t>
  </si>
  <si>
    <t>Anzahl von Nummer</t>
  </si>
  <si>
    <t>(Alle)</t>
  </si>
  <si>
    <t>(Mehrere Elemente)</t>
  </si>
  <si>
    <t>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</si>
</sst>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164" fontId="1" fillId="0" borderId="0" xfId="0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64" fontId="1" fillId="0" borderId="0" xfId="0" applyNumberFormat="1" applyFont="1"/>
  </cellXfs>
  <cellStyles count="1">
    <cellStyle name="Standard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D9593F"/>
        </patternFill>
      </fill>
    </dxf>
    <dxf>
      <fill>
        <patternFill>
          <bgColor rgb="FFFFC000"/>
        </patternFill>
      </fill>
    </dxf>
    <dxf>
      <fill>
        <patternFill>
          <bgColor theme="9" tint="0.59996337778862885"/>
        </patternFill>
      </fill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  <numFmt numFmtId="164" formatCode="_-* #,##0.00\ [$€-407]_-;\-* #,##0.00\ [$€-407]_-;_-* &quot;-&quot;??\ [$€-407]_-;_-@_-"/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  <numFmt numFmtId="164" formatCode="_-* #,##0.00\ [$€-407]_-;\-* #,##0.00\ [$€-407]_-;_-* &quot;-&quot;??\ [$€-407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</dxf>
    <dxf>
      <font>
        <strike val="0"/>
        <outline val="0"/>
        <shadow val="0"/>
        <u val="none"/>
        <vertAlign val="baseline"/>
        <color theme="1"/>
        <name val="Calibri Light"/>
        <family val="2"/>
        <scheme val="major"/>
      </font>
    </dxf>
  </dxfs>
  <tableStyles count="0" defaultTableStyle="TableStyleMedium2" defaultPivotStyle="PivotStyleLight16"/>
  <colors>
    <mruColors>
      <color rgb="FFD959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[Auswertung Bericht Klimaschutzkonzept.xlsx]Status Umsetzung!PivotTable5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Status</a:t>
            </a:r>
            <a:r>
              <a:rPr lang="de-DE" baseline="0"/>
              <a:t> der Umsetzung</a:t>
            </a:r>
          </a:p>
          <a:p>
            <a:pPr>
              <a:defRPr/>
            </a:pP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'Status Umsetzung'!$B$2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'Status Umsetzung'!$A$3:$A$8</c:f>
              <c:strCache>
                <c:ptCount val="5"/>
                <c:pt idx="0">
                  <c:v>abgebrochen</c:v>
                </c:pt>
                <c:pt idx="1">
                  <c:v>in Umsetzung</c:v>
                </c:pt>
                <c:pt idx="2">
                  <c:v>offen</c:v>
                </c:pt>
                <c:pt idx="3">
                  <c:v>teilweise umgesetzt</c:v>
                </c:pt>
                <c:pt idx="4">
                  <c:v>umgesetzt</c:v>
                </c:pt>
              </c:strCache>
            </c:strRef>
          </c:cat>
          <c:val>
            <c:numRef>
              <c:f>'Status Umsetzung'!$B$3:$B$8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37</c:v>
                </c:pt>
                <c:pt idx="3">
                  <c:v>4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75-4F0E-B8DA-7401524B57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2850560"/>
        <c:axId val="902851872"/>
      </c:barChart>
      <c:catAx>
        <c:axId val="90285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02851872"/>
        <c:crosses val="autoZero"/>
        <c:auto val="1"/>
        <c:lblAlgn val="ctr"/>
        <c:lblOffset val="100"/>
        <c:noMultiLvlLbl val="0"/>
      </c:catAx>
      <c:valAx>
        <c:axId val="90285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0285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[Auswertung Bericht Klimaschutzkonzept.xlsx]Handlungsfeld gesamt!PivotTable6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'Handlungsfeld gesamt'!$B$3</c:f>
              <c:strCache>
                <c:ptCount val="1"/>
                <c:pt idx="0">
                  <c:v>Ergebnis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</c:dPt>
          <c:cat>
            <c:strRef>
              <c:f>'Handlungsfeld gesamt'!$A$4:$A$9</c:f>
              <c:strCache>
                <c:ptCount val="5"/>
                <c:pt idx="0">
                  <c:v>Allgemein</c:v>
                </c:pt>
                <c:pt idx="1">
                  <c:v>Industrie und Gewerbe</c:v>
                </c:pt>
                <c:pt idx="2">
                  <c:v>kommunale Liegenschaften</c:v>
                </c:pt>
                <c:pt idx="3">
                  <c:v>Private Haushalte</c:v>
                </c:pt>
                <c:pt idx="4">
                  <c:v>Verkehr</c:v>
                </c:pt>
              </c:strCache>
            </c:strRef>
          </c:cat>
          <c:val>
            <c:numRef>
              <c:f>'Handlungsfeld gesamt'!$B$4:$B$9</c:f>
              <c:numCache>
                <c:formatCode>General</c:formatCode>
                <c:ptCount val="5"/>
                <c:pt idx="0">
                  <c:v>22</c:v>
                </c:pt>
                <c:pt idx="1">
                  <c:v>6</c:v>
                </c:pt>
                <c:pt idx="2">
                  <c:v>11</c:v>
                </c:pt>
                <c:pt idx="3">
                  <c:v>7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82-4B4E-9F47-C6B85575B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[Auswertung Bericht Klimaschutzkonzept.xlsx]Kostenaufwand!Umsetzung der Maßnahmen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rgbClr val="92D050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6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Kostenaufwand!$B$3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Kostenaufwand!$A$4:$A$7</c:f>
              <c:strCache>
                <c:ptCount val="3"/>
                <c:pt idx="0">
                  <c:v>gering</c:v>
                </c:pt>
                <c:pt idx="1">
                  <c:v>hoch</c:v>
                </c:pt>
                <c:pt idx="2">
                  <c:v>moderat</c:v>
                </c:pt>
              </c:strCache>
            </c:strRef>
          </c:cat>
          <c:val>
            <c:numRef>
              <c:f>Kostenaufwand!$B$4:$B$7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508-4CB7-B22E-6E1E6C9B4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402632"/>
        <c:axId val="490403288"/>
      </c:barChart>
      <c:catAx>
        <c:axId val="490402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403288"/>
        <c:crosses val="autoZero"/>
        <c:auto val="1"/>
        <c:lblAlgn val="ctr"/>
        <c:lblOffset val="100"/>
        <c:tickLblSkip val="1"/>
        <c:noMultiLvlLbl val="0"/>
      </c:catAx>
      <c:valAx>
        <c:axId val="49040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0402632"/>
        <c:crosses val="autoZero"/>
        <c:crossBetween val="between"/>
      </c:valAx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[Auswertung Bericht Klimaschutzkonzept.xlsx]Umsetzungshorizont!PivotTable2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Umsetzungshorizont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Umsetzungshorizont!$B$3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Umsetzungshorizont!$A$4:$A$7</c:f>
              <c:strCache>
                <c:ptCount val="3"/>
                <c:pt idx="0">
                  <c:v>kurzfristig</c:v>
                </c:pt>
                <c:pt idx="1">
                  <c:v>langfristig</c:v>
                </c:pt>
                <c:pt idx="2">
                  <c:v>mittelfristig</c:v>
                </c:pt>
              </c:strCache>
            </c:strRef>
          </c:cat>
          <c:val>
            <c:numRef>
              <c:f>Umsetzungshorizont!$B$4:$B$7</c:f>
              <c:numCache>
                <c:formatCode>General</c:formatCode>
                <c:ptCount val="3"/>
                <c:pt idx="0">
                  <c:v>8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4-4697-9AD1-1E1604375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1967808"/>
        <c:axId val="641969120"/>
      </c:barChart>
      <c:catAx>
        <c:axId val="64196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1969120"/>
        <c:crosses val="autoZero"/>
        <c:auto val="1"/>
        <c:lblAlgn val="ctr"/>
        <c:lblOffset val="100"/>
        <c:noMultiLvlLbl val="0"/>
      </c:catAx>
      <c:valAx>
        <c:axId val="64196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196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[Auswertung Bericht Klimaschutzkonzept.xlsx]Dauer!PivotTable3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Dauer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Dauer!$B$3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Dauer!$A$4:$A$7</c:f>
              <c:strCache>
                <c:ptCount val="3"/>
                <c:pt idx="0">
                  <c:v>dauerhaft</c:v>
                </c:pt>
                <c:pt idx="1">
                  <c:v>einmalig</c:v>
                </c:pt>
                <c:pt idx="2">
                  <c:v>wiederkehrend</c:v>
                </c:pt>
              </c:strCache>
            </c:strRef>
          </c:cat>
          <c:val>
            <c:numRef>
              <c:f>Dauer!$B$4:$B$7</c:f>
              <c:numCache>
                <c:formatCode>General</c:formatCode>
                <c:ptCount val="3"/>
                <c:pt idx="0">
                  <c:v>10</c:v>
                </c:pt>
                <c:pt idx="1">
                  <c:v>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7-48FD-92DA-F797AB3BC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5771600"/>
        <c:axId val="641048032"/>
      </c:barChart>
      <c:catAx>
        <c:axId val="63577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41048032"/>
        <c:crosses val="autoZero"/>
        <c:auto val="1"/>
        <c:lblAlgn val="ctr"/>
        <c:lblOffset val="100"/>
        <c:noMultiLvlLbl val="0"/>
      </c:catAx>
      <c:valAx>
        <c:axId val="64104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77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[Auswertung Bericht Klimaschutzkonzept.xlsx]Handlungsfeld!PivotTable4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Handlungsfeld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Handlungsfeld!$B$19</c:f>
              <c:strCache>
                <c:ptCount val="1"/>
                <c:pt idx="0">
                  <c:v>Ergebnis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Handlungsfeld!$A$20:$A$24</c:f>
              <c:strCache>
                <c:ptCount val="4"/>
                <c:pt idx="0">
                  <c:v>Allgemein</c:v>
                </c:pt>
                <c:pt idx="1">
                  <c:v>kommunale Liegenschaften</c:v>
                </c:pt>
                <c:pt idx="2">
                  <c:v>Private Haushalte</c:v>
                </c:pt>
                <c:pt idx="3">
                  <c:v>Verkehr</c:v>
                </c:pt>
              </c:strCache>
            </c:strRef>
          </c:cat>
          <c:val>
            <c:numRef>
              <c:f>Handlungsfeld!$B$20:$B$24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E-4B94-BB5B-AC2B74DFB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276712"/>
        <c:axId val="498279664"/>
      </c:barChart>
      <c:catAx>
        <c:axId val="498276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279664"/>
        <c:crosses val="autoZero"/>
        <c:auto val="1"/>
        <c:lblAlgn val="ctr"/>
        <c:lblOffset val="100"/>
        <c:noMultiLvlLbl val="0"/>
      </c:catAx>
      <c:valAx>
        <c:axId val="49827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27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0</xdr:row>
      <xdr:rowOff>0</xdr:rowOff>
    </xdr:from>
    <xdr:to>
      <xdr:col>14</xdr:col>
      <xdr:colOff>238125</xdr:colOff>
      <xdr:row>14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9C6CB9C-3200-4B4D-868F-291B53888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2</xdr:row>
      <xdr:rowOff>23812</xdr:rowOff>
    </xdr:from>
    <xdr:to>
      <xdr:col>8</xdr:col>
      <xdr:colOff>495300</xdr:colOff>
      <xdr:row>16</xdr:row>
      <xdr:rowOff>100012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0BBA56D-98C2-4376-83C4-1772FD9F8C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790574</xdr:colOff>
      <xdr:row>0</xdr:row>
      <xdr:rowOff>161924</xdr:rowOff>
    </xdr:from>
    <xdr:to>
      <xdr:col>12</xdr:col>
      <xdr:colOff>514349</xdr:colOff>
      <xdr:row>26</xdr:row>
      <xdr:rowOff>171450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A45A33A-1C34-47BD-9209-D463123D56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10</xdr:col>
      <xdr:colOff>0</xdr:colOff>
      <xdr:row>18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2A01249-5398-484B-B9FB-B4EFEB9FEE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1</xdr:row>
      <xdr:rowOff>57150</xdr:rowOff>
    </xdr:from>
    <xdr:to>
      <xdr:col>9</xdr:col>
      <xdr:colOff>438150</xdr:colOff>
      <xdr:row>15</xdr:row>
      <xdr:rowOff>133350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D978232-3FD3-4CFE-B279-68366C741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9366A76-53CD-44F6-B4CF-86BDA504B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el Pieke" refreshedDate="43819.39290648148" createdVersion="6" refreshedVersion="6" minRefreshableVersion="3" recordCount="57" xr:uid="{D5B9D264-BB08-4B92-8EF3-E5F130506D38}">
  <cacheSource type="worksheet">
    <worksheetSource name="Tabelle1"/>
  </cacheSource>
  <cacheFields count="12">
    <cacheField name="Nummer" numFmtId="0">
      <sharedItems count="57">
        <s v="pH-01"/>
        <s v="pH-02"/>
        <s v="pH-03"/>
        <s v="pH-04"/>
        <s v="pH-05"/>
        <s v="pH-06"/>
        <s v="pH-07"/>
        <s v="IuG-01"/>
        <s v="IuG-02"/>
        <s v="IuG-03"/>
        <s v="IuG-04"/>
        <s v="IuG-05"/>
        <s v="IuG-06"/>
        <s v="kL-01"/>
        <s v="kL-02"/>
        <s v="kL-03"/>
        <s v="kL-04"/>
        <s v="kL-05"/>
        <s v="kL-06"/>
        <s v="kL-07"/>
        <s v="kL-08"/>
        <s v="kL-09"/>
        <s v="kL-10"/>
        <s v="kL-11"/>
        <s v="V-01"/>
        <s v="V-02"/>
        <s v="V-03"/>
        <s v="V-04"/>
        <s v="V-05"/>
        <s v="V-06"/>
        <s v="V-07"/>
        <s v="V-08"/>
        <s v="V-09"/>
        <s v="V-10"/>
        <s v="V-11"/>
        <s v="A-01"/>
        <s v="A-02"/>
        <s v="A-03"/>
        <s v="A-04"/>
        <s v="A-05"/>
        <s v="A-06"/>
        <s v="A-07"/>
        <s v="A-08"/>
        <s v="A-09"/>
        <s v="A-10"/>
        <s v="A-11"/>
        <s v="A-12"/>
        <s v="A-13"/>
        <s v="A-14"/>
        <s v="A-15"/>
        <s v="A-16"/>
        <s v="A-17"/>
        <s v="A-18"/>
        <s v="A-19"/>
        <s v="A-20"/>
        <s v="A-21"/>
        <s v="A-22"/>
      </sharedItems>
    </cacheField>
    <cacheField name="Maßnahme" numFmtId="0">
      <sharedItems count="57">
        <s v="Information der Bevölkerung durch Leitfäden und Schulungen"/>
        <s v="Informationsangebot zu Wärmelieferungsangeboten"/>
        <s v="Weiterentwicklung der Messe &quot;Ökotrends&quot; zu einer regelmäßigen Energie-Messe"/>
        <s v="Angebot von kostenlosen Erst-Energieberatungen mit Heizungs- und Gebäudechecks"/>
        <s v="Schaffung eines Angebotes zum Kleinanlagen-Contracting "/>
        <s v="energetische Sanierung der Wohnungsbestände der Stadtentwicklungsgesellschaft"/>
        <s v="energetische Quartierssanierung"/>
        <s v="kostenlose Erstberatung für Unternehmen und Gewerbetreibende"/>
        <s v="Ausbau der ÖPNV-Nutzung durch betriebliches Mobilitätsmanagement"/>
        <s v="Prozessoptimierung in Betrieben des sekundären Sektors"/>
        <s v="Installation von KWK-Anlagen in Gewerbebetrieben"/>
        <s v="Installation von Photovoltaik-Anlagen auf Gewerbedächern "/>
        <s v="Initiierung des Programms Ökoprofit"/>
        <s v="Umsetzung der Sanierungsmaßnahmen aus Untersuchung der kommunalen Liegenschaften (Gebäudehülle und Heizungsanlage)"/>
        <s v="Einführung eines Energiecontrollings für die kommunalen Liegenschaften"/>
        <s v="Schulung der Haustechniker und -meister in der Nutzung des neuen Energiecontrollings "/>
        <s v="Einsatz CO2-armer Brennstoffe zur Beheizung kommunaler Liegenschaften"/>
        <s v="Nutzung von Ökostrom zur Versorgung kommunaler Liegenschaften"/>
        <s v="Einsatz von PV-Anlagen auf kommunalen Liegenschaften bzw. Verpachtung an lokale Energiegenossenschaft (mit Bürgerbeteiligung)"/>
        <s v="Einführung klimaschützender Regelungen für das kommunale Beschaffungswesen "/>
        <s v="Erlass einer &quot;Verwaltungsvorschrift Energie&quot; mit Verhaltensregeln  für alle kommunalen Beschäftigten"/>
        <s v="Umrüstung der Straßenbeleuchtung auf energiesparende LED-Lampen"/>
        <s v="Prüfung der Möglichkeiten der energetischen Verwertung (z.B. Wärmenutzung der Verbrennung in Nahwärmenetzen) der Siedlungsabfälle und/oder des Klärschlamms"/>
        <s v="Beleuchtungsinitiative für kommunale Liegenschaften"/>
        <s v="Erarbeitung eines emissionsarmen, stadtweiten Mobilitätskonzepts"/>
        <s v="Verpflichtung des Verkehrsbetriebs zum Einsatz emissionsarmer Busse und/oder alternativer Antriebe bei der nächsten Ausschreibung der Stadtbuslinie "/>
        <s v="Umsetzung des Leitbilds der Stadt der kurzen Wege durch Nachverdichtung zur grundlegenden Verkehrsreduzierung"/>
        <s v="Förderung des Radverkehrs durch Ausbau des Radwegenetzes "/>
        <s v="Einsatz emissionsarmer Fahrzeuge oder Elektroautos im kommunalen Fuhrpark"/>
        <s v="Unterstützung bei der Fahrzeugantrieb-umstellung durch das Angebot entsprechender Infrastruktur"/>
        <s v="Ausbau der Mitfahrerzentrale"/>
        <s v="Ausbau der Park- and Ride-Stellplätze zur Erhöhung der ÖPNV-Nutzung"/>
        <s v="Förderung des Radverkehrs durch Einrichtung von Fahrradabstell- und Leihstationen "/>
        <s v="Ausbau alternativer Mobilitätskonzepte wie Car-Sharing oder Rufbus/-taxi"/>
        <s v="Information und Kommunikation: Sensibilisierung der Bevölkerung durch Kampagne zur Fahrradnutzung"/>
        <s v="Potenzialanalyse und Flächenmanagement für Erneuerbare Energien"/>
        <s v="Nutzung lokaler/regionaler Biomasse zur Energiegewinnung fördern "/>
        <s v="Erstellung eines Solarkatasters"/>
        <s v="Ausbau der Nutzung Erneuerbarer Energien durch Bau weiterer Biomassekraftwerke durch die Stadtwerke"/>
        <s v="Klimaschutzmanager"/>
        <s v="Bewerbung im Projekt 100%-EE-Kommune (zunächst als Starter-Kommune)  "/>
        <s v="Initiierung einer breiten Kampagne zum Klimaschutz in Gelnhausen, Aufbau einer Dachmarke, Einrichtung einer Online-Plattform"/>
        <s v="Durchführung eines Klimacamps an den Schulen in Gelnhausen "/>
        <s v="Aufbau eines Netzwerks zum Klimaschutz"/>
        <s v="regelmäßige Fortschreibung der CO2-Bilanz"/>
        <s v="Evaluierung der umgesetzten Maßnahmen mit Hilfe des Controlling-Konzeptes"/>
        <s v="Steigerung der Energieeffizienz durch kompakte Siedlungsstrukturen"/>
        <s v="Wald als Erosionsschutz an erforderlichen/geeigneten Stellen erhalten bzw. wiederaufforsten "/>
        <s v="Innenentwicklung vor Außenentwicklung"/>
        <s v="Ausgleichsmaßnahmen zur Schaffung großer zusammenhängender Entlastungsstrukturen nutzen "/>
        <s v="Transportbahnen für urbane Frischluftzufuhr freihalten "/>
        <s v="Grüne Strukturen als &quot;cool spots&quot; für die urbane Umgebung vielfältig, auch kleinteilig im Stadtgefüge vorsehen"/>
        <s v="Erhalt und Entwicklung von offenen Wasserflächen (blaue Strukturen) "/>
        <s v="Möglichkeiten der Regenwasserversickerung intensiv nutzen und prüfen"/>
        <s v="Belange des Hochwasserschutz entlang der Kinzig bei Planungen berücksichtigen"/>
        <s v="ÖPNV-optimierte Planung von Neubaugebieten"/>
        <s v="Berücksichtigung der Belange des Klimaschutzes in der Bauleitplanung"/>
      </sharedItems>
    </cacheField>
    <cacheField name="Stand der Umsetzung" numFmtId="0">
      <sharedItems count="23">
        <s v="Umsetzung während der Projektlaufzeit"/>
        <s v="Keine Informationen, daher wohl nicht umgesetzt"/>
        <s v="Messe wurde eingestellt"/>
        <s v="Energieberatungen werden angeboten, Bewerbung wohl nur über die Webseite der Stadt unter „Veranstaltungen“"/>
        <s v="Erste Planungen 2017. Befindet sich in der Umsetzung"/>
        <s v="Maßnahme wurde abgebrochen, da nicht genügend Unternehmen gebündelt werden konnten und nicht weiter verfolgt"/>
        <s v="Maßnahme wurde aufgrund des Kostenaufwands nicht umgesetzt"/>
        <s v="Umsetzung erfolgte im Rahmen der Energiebezugsausschreibung"/>
        <s v="Belieferung mit Brennstoffen mit CO2-Zertifikat (keine echten CO2-armen Brennstoffe) hat am 01.01.2019 begonnen"/>
        <s v="Versorgung mit Ökostrom hat am 01.01.2019 begonnen"/>
        <s v="Keine Informationen, aber wohl umgesetzt"/>
        <s v="Maßnahme befindet sich in der Umsetzung. Die Erarbeitung eines Parkleitsystems wurde bereits gemeinsam mit einem Planungsbüro erbracht."/>
        <s v="Projektskizze wurde erstellt, Ausbau ist jedoch nicht erfolgt."/>
        <s v="Zwei neue vollelektrische Fahrzeuge wurden erworben, eine komplette Umrüstung ist nicht erfolgt"/>
        <s v="Angebot wird als gut bewertet, in Zukunft sollen weitere Lademöglichkeiten errichtet werden"/>
        <s v="Mittel für die Durchführung der Maßnahme stehen aktuell im Haushalt (2019) bereit, die Maßnahme wurde aber noch nicht umgesetzt"/>
        <s v="Wegeführung für ein Schülerradrutennetz wurden erarbeitet._x000a_Eine Teilnahme am Projekt „Stadtradeln“ wurde angedacht, jedoch nicht umgesetzt"/>
        <s v="Maßnahme wurde erbracht. Das Kataster kann auf der Internetseite der Stadt eingesehen werden"/>
        <s v="Wurde auf drei Jahre eingesetzt, Posten existiert aktuell nicht"/>
        <s v="Keine Informationen,_x000a_der Webseite des Projekts zufolge wohl nicht umgesetzt"/>
        <s v="Die Maßnahme ist fest in der Bauleitplanung verankert und wird stetig im Rahmen der Möglichkeiten und rechtlichen Zulässigkeit bei Bauvoranfragen und Bauanträgen geprüft."/>
        <s v="Die Maßnahme wurde im Rahmen der Baugebietsentwicklung für den Mittlauer Weg vollständig erbracht, wird jedoch auch für zukünftige Baugebiete von Relevanz sein."/>
        <s v="Keine Informationen, wohl teilweise umgesetzt"/>
      </sharedItems>
    </cacheField>
    <cacheField name="Status laut Bericht Klimaschutzmanagement" numFmtId="0">
      <sharedItems count="5">
        <s v="umgesetzt"/>
        <s v="offen"/>
        <s v="abgebrochen"/>
        <s v="teilweise umgesetzt"/>
        <s v="in Umsetzung"/>
      </sharedItems>
    </cacheField>
    <cacheField name="Nutzen" numFmtId="0">
      <sharedItems count="55" longText="1">
        <s v="Langfristige Wirkung durch Sensibilisierung der Bevölkerung, CO2 Einsparungen durch veränderung des Nutzerverhaltens"/>
        <s v="CO2 Einsparungen durch Wechsel des Energieträgers, Bewusstmachung von alternativen Bezugsmöglichkeiten"/>
        <s v="CO2 Einsparungen durch Veränderung des Nutzerverhaltens und Sanierungen"/>
        <s v="CO2 Einsparungen durch Modernisierungen der Heizanlagen und Gebäudehüllen"/>
        <s v="CO2 Einsparungen durch durch Erneuerung der Anlagen und Energieträgerwechsel, Erhöhung der Modernisierungsrate"/>
        <s v="CO2 Einsparungen durch durch Erneuerung der Anlagen und Sanierung der Gebäudehülle"/>
        <s v="CO2 Einsparungen durch energetische Gebäudesanierung (Erneuerung der Heizanlagen, Energieträgerwechsel, Sanierung der Gebäudehülle), Erhöhung der Modernisierungsrate"/>
        <s v="CO2-Einsparungen durch Erneuerung der Anlagen und effizientere Betriebsabläufe, hohes Kostenreduktionspotenzial für Betriebe, starke Positiveffekte auf Klimabilanz möglich"/>
        <s v="CO2-Einsparungen durch Reduzierung der Verkehrsströme bzw. Verlagerung auf ÖPNV, positive Auswirkungen auf Klimabilanz"/>
        <s v="CO2-Einsparungen durch Modernisierung der Heiz- und Kälte-, sowie Produktionsanlagen, Energieträgerwechsel und effizientere Betriebsabläufe, wirtschaftliche Vorteile und Einsparungen für die teilnehmenden Betriebe, stark positive Auswirkungen auf Klimabilanz"/>
        <s v="CO2-Einsparungen durch Erneuerung der Anlagen, großer Nutzen für das Stadtklima"/>
        <s v="positive Effekte in der CO2-Bilanz"/>
        <s v="sukzessive positive Effekte auf Klimabilanz"/>
        <s v="positive Außendarstellung durch Vorbildfunktion, hoher energetischer Nutzen"/>
        <s v="Einsparungsmöglichkeiten und positive Effekte für das Klima, außerdem Vorbild-Außenwirkung für die Kommune"/>
        <s v="Nutzen für das Klima nicht direkt messbar"/>
        <s v="sehr positive Effekte auf die CO2-Bilanz, positive Außendarstellung durch Vorreiterrolle"/>
        <s v=" positive Effekte für die Klimabilanz und positive Außendarstellung"/>
        <s v="schwer messbare positive Effekte auf die Klimabilanz, positive Außendarstellung"/>
        <s v="CO2 Einsparung durch Einsparungen bei Strom und Heizenergie, Sensibilisierung der Beschäftigten auch im privaten Umfeld, positive Außendarstellung aufgrund Vorbildfunktion"/>
        <s v="positive Effekte auf die Klimabilanz, positive Außendarstellung"/>
        <s v="CO2 Einsparungen durch erneuerbare Energienutzung"/>
        <s v="CO2 Einsparungen durch Energieeinsparung"/>
        <s v="möglicherweise erheblicher Nutzen für die Klimabilanz und die Lebensqualität in der Stadt"/>
        <s v="hoher Nutzen für die Klimabilanz"/>
        <s v="langfristig positive, aber durch Vielschichtigkeit kaum messbare Auswirkungen auf die Klimabilanz"/>
        <s v="CO2 Einsparung durch steigende Anzahl an Radfahrten"/>
        <s v="positive Effekte auf die CO2-Bilanz und positive Außendarstellung"/>
        <s v="Positive Effekte auf die Klimabilanz durch Vorantreiben der Fahrzeugantriebumstellung"/>
        <s v="positive Effekte auf Klimabilanz durch gebündelte Fahrten"/>
        <s v="Schwer messbare CO2 Einsparungen durch Vorantreiben der Umstellung vom motorisierten Individualverkehr auf ÖPNV"/>
        <s v="Schwer messbare CO2 Einsparungen durch Vorantreiben der Umstellung auf Radverkehr"/>
        <s v="positiver Effekt auf die CO2-Bilanz durch vermiedene Fahrten"/>
        <s v="Hoher Nutzen für die Klimabilanz und die Lebensqualität"/>
        <s v="kein direkter Nutzen für die Klimabilanz, Voraussetzung für die Umstellung auf erneuerbare Energien"/>
        <s v="Großer Nutzen für das Klima und Erzeugung regionaler Wertschöpfung und Stoffkreisläufe"/>
        <s v="erhöhte Wahrscheinlichkeit der privaten Nutzung von PV bzw. Solarthermie, daher positiver Effekt auf die Klimabilanz"/>
        <s v="enorm hoher Nutzen für die Klimaschutzaktivitäten der Stadt und damit auch für die Klimabilanz"/>
        <s v="positive Effekte für die Klimabilanz durch Vorantreiben der Bemühungen für den Einsatz von Erneuerbaren Energien, positive Außendarstellung über die Kampagne"/>
        <s v="Großer Nutzen für die Außendarstellung und die Information der Bevölkerung, keine direkt messbaren Effekte in der Klimabilanz"/>
        <s v="schwer messbarer Nutzen (Information der Kinder und Jugendlichen)"/>
        <s v="Kommunikation, Vernetzung und Informationsaustausch der Akteure"/>
        <s v="Hoher Nutzen durch Offenlegung der Wirksamkeit der Maßnahmen"/>
        <s v="hohem Nutzen i.S.d. Verhinderung von Fehlentwicklungen"/>
        <s v="großer Nutzen für Effizienz und Klimabilanz"/>
        <s v="hoher Nutzen für das Kleinklima"/>
        <s v="hoher Nutzen für das Stadtklima sowie Flora und Fauna"/>
        <s v="Erhalt und Verbesserung der Biodiversität und des Stadtklimas"/>
        <s v="hoher Nutzen für das Stadtklima"/>
        <s v="hoher Nutzen für das Stadtklima, das Stadtbild und die Lebensqualität der Bürge"/>
        <s v="Hoher Nutzen für das Stadtklima, aber auch das Stadtbild und die Aufenthaltsqualität"/>
        <s v="Entlastung der örtlichen Entsorgungsnetze, schwer messbarer Nutzen für die Klimabilanz"/>
        <s v=" kein direkter Nutzen für die Klimabilanz, lediglich im Falle von Hochwasserereignissen"/>
        <s v="CO2 Einsparungen durch Umstieg auf ÖPNV"/>
        <s v="positive Effekte für Klimabilanz durch stärkere Nutzung erneuerbarer Energien und erhöhte Energieeffizienz im Quartier"/>
      </sharedItems>
    </cacheField>
    <cacheField name="Handlungsfeld" numFmtId="0">
      <sharedItems count="5">
        <s v="Private Haushalte"/>
        <s v="Industrie und Gewerbe"/>
        <s v="kommunale Liegenschaften"/>
        <s v="Verkehr"/>
        <s v="Allgemein"/>
      </sharedItems>
    </cacheField>
    <cacheField name="Umetzungshorizont" numFmtId="0">
      <sharedItems count="3">
        <s v="kurzfristig"/>
        <s v="mittelfristig"/>
        <s v="langfristig"/>
      </sharedItems>
    </cacheField>
    <cacheField name="Dauer" numFmtId="0">
      <sharedItems containsBlank="1" count="4">
        <s v="dauerhaft"/>
        <s v="wiederkehrend"/>
        <s v="einmalig"/>
        <m/>
      </sharedItems>
    </cacheField>
    <cacheField name="Kostenaufwand" numFmtId="0">
      <sharedItems count="3">
        <s v="gering"/>
        <s v="moderat"/>
        <s v="hoch"/>
      </sharedItems>
    </cacheField>
    <cacheField name="Investor" numFmtId="0">
      <sharedItems containsBlank="1" count="3">
        <s v="Kommune"/>
        <s v="Private"/>
        <m/>
      </sharedItems>
    </cacheField>
    <cacheField name="Kosten Stadt" numFmtId="164">
      <sharedItems containsString="0" containsBlank="1" containsNumber="1" minValue="670.51" maxValue="58421.69"/>
    </cacheField>
    <cacheField name="Förderung" numFmtId="164">
      <sharedItems containsString="0" containsBlank="1" containsNumber="1" minValue="3799.54" maxValue="193222.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  <x v="0"/>
    <x v="0"/>
    <x v="0"/>
    <x v="0"/>
    <x v="0"/>
    <x v="0"/>
    <x v="0"/>
    <x v="0"/>
    <x v="0"/>
    <m/>
    <m/>
  </r>
  <r>
    <x v="1"/>
    <x v="1"/>
    <x v="1"/>
    <x v="1"/>
    <x v="1"/>
    <x v="0"/>
    <x v="1"/>
    <x v="0"/>
    <x v="0"/>
    <x v="0"/>
    <m/>
    <m/>
  </r>
  <r>
    <x v="2"/>
    <x v="2"/>
    <x v="2"/>
    <x v="2"/>
    <x v="2"/>
    <x v="0"/>
    <x v="0"/>
    <x v="1"/>
    <x v="1"/>
    <x v="0"/>
    <m/>
    <m/>
  </r>
  <r>
    <x v="3"/>
    <x v="3"/>
    <x v="3"/>
    <x v="3"/>
    <x v="3"/>
    <x v="0"/>
    <x v="1"/>
    <x v="0"/>
    <x v="1"/>
    <x v="0"/>
    <m/>
    <m/>
  </r>
  <r>
    <x v="4"/>
    <x v="4"/>
    <x v="1"/>
    <x v="1"/>
    <x v="4"/>
    <x v="0"/>
    <x v="1"/>
    <x v="0"/>
    <x v="1"/>
    <x v="0"/>
    <m/>
    <m/>
  </r>
  <r>
    <x v="5"/>
    <x v="5"/>
    <x v="1"/>
    <x v="1"/>
    <x v="5"/>
    <x v="0"/>
    <x v="2"/>
    <x v="2"/>
    <x v="2"/>
    <x v="0"/>
    <m/>
    <m/>
  </r>
  <r>
    <x v="6"/>
    <x v="6"/>
    <x v="4"/>
    <x v="4"/>
    <x v="6"/>
    <x v="0"/>
    <x v="0"/>
    <x v="2"/>
    <x v="1"/>
    <x v="0"/>
    <n v="25000"/>
    <n v="46428.57"/>
  </r>
  <r>
    <x v="7"/>
    <x v="7"/>
    <x v="1"/>
    <x v="1"/>
    <x v="7"/>
    <x v="1"/>
    <x v="0"/>
    <x v="0"/>
    <x v="1"/>
    <x v="0"/>
    <m/>
    <m/>
  </r>
  <r>
    <x v="8"/>
    <x v="8"/>
    <x v="1"/>
    <x v="1"/>
    <x v="8"/>
    <x v="1"/>
    <x v="0"/>
    <x v="1"/>
    <x v="1"/>
    <x v="0"/>
    <m/>
    <m/>
  </r>
  <r>
    <x v="9"/>
    <x v="9"/>
    <x v="1"/>
    <x v="1"/>
    <x v="9"/>
    <x v="1"/>
    <x v="1"/>
    <x v="0"/>
    <x v="2"/>
    <x v="1"/>
    <m/>
    <m/>
  </r>
  <r>
    <x v="10"/>
    <x v="10"/>
    <x v="1"/>
    <x v="1"/>
    <x v="10"/>
    <x v="1"/>
    <x v="1"/>
    <x v="0"/>
    <x v="1"/>
    <x v="1"/>
    <m/>
    <m/>
  </r>
  <r>
    <x v="11"/>
    <x v="11"/>
    <x v="1"/>
    <x v="1"/>
    <x v="11"/>
    <x v="1"/>
    <x v="1"/>
    <x v="0"/>
    <x v="2"/>
    <x v="1"/>
    <m/>
    <m/>
  </r>
  <r>
    <x v="12"/>
    <x v="12"/>
    <x v="5"/>
    <x v="2"/>
    <x v="12"/>
    <x v="1"/>
    <x v="1"/>
    <x v="1"/>
    <x v="1"/>
    <x v="0"/>
    <m/>
    <m/>
  </r>
  <r>
    <x v="13"/>
    <x v="13"/>
    <x v="6"/>
    <x v="2"/>
    <x v="13"/>
    <x v="2"/>
    <x v="1"/>
    <x v="2"/>
    <x v="2"/>
    <x v="0"/>
    <m/>
    <m/>
  </r>
  <r>
    <x v="14"/>
    <x v="14"/>
    <x v="7"/>
    <x v="0"/>
    <x v="14"/>
    <x v="2"/>
    <x v="0"/>
    <x v="0"/>
    <x v="1"/>
    <x v="0"/>
    <m/>
    <m/>
  </r>
  <r>
    <x v="15"/>
    <x v="15"/>
    <x v="1"/>
    <x v="1"/>
    <x v="15"/>
    <x v="2"/>
    <x v="0"/>
    <x v="1"/>
    <x v="0"/>
    <x v="0"/>
    <m/>
    <m/>
  </r>
  <r>
    <x v="16"/>
    <x v="16"/>
    <x v="8"/>
    <x v="3"/>
    <x v="16"/>
    <x v="2"/>
    <x v="1"/>
    <x v="0"/>
    <x v="1"/>
    <x v="0"/>
    <m/>
    <m/>
  </r>
  <r>
    <x v="17"/>
    <x v="17"/>
    <x v="9"/>
    <x v="0"/>
    <x v="16"/>
    <x v="2"/>
    <x v="0"/>
    <x v="0"/>
    <x v="1"/>
    <x v="0"/>
    <m/>
    <m/>
  </r>
  <r>
    <x v="18"/>
    <x v="18"/>
    <x v="1"/>
    <x v="1"/>
    <x v="17"/>
    <x v="2"/>
    <x v="1"/>
    <x v="2"/>
    <x v="1"/>
    <x v="0"/>
    <m/>
    <m/>
  </r>
  <r>
    <x v="19"/>
    <x v="19"/>
    <x v="1"/>
    <x v="1"/>
    <x v="18"/>
    <x v="2"/>
    <x v="0"/>
    <x v="3"/>
    <x v="0"/>
    <x v="2"/>
    <m/>
    <m/>
  </r>
  <r>
    <x v="20"/>
    <x v="20"/>
    <x v="1"/>
    <x v="1"/>
    <x v="19"/>
    <x v="2"/>
    <x v="0"/>
    <x v="0"/>
    <x v="0"/>
    <x v="0"/>
    <m/>
    <m/>
  </r>
  <r>
    <x v="21"/>
    <x v="21"/>
    <x v="10"/>
    <x v="1"/>
    <x v="20"/>
    <x v="2"/>
    <x v="1"/>
    <x v="2"/>
    <x v="1"/>
    <x v="0"/>
    <m/>
    <m/>
  </r>
  <r>
    <x v="22"/>
    <x v="22"/>
    <x v="1"/>
    <x v="1"/>
    <x v="21"/>
    <x v="2"/>
    <x v="2"/>
    <x v="1"/>
    <x v="1"/>
    <x v="0"/>
    <m/>
    <m/>
  </r>
  <r>
    <x v="23"/>
    <x v="23"/>
    <x v="1"/>
    <x v="1"/>
    <x v="22"/>
    <x v="2"/>
    <x v="1"/>
    <x v="2"/>
    <x v="1"/>
    <x v="0"/>
    <m/>
    <m/>
  </r>
  <r>
    <x v="24"/>
    <x v="24"/>
    <x v="11"/>
    <x v="4"/>
    <x v="23"/>
    <x v="3"/>
    <x v="1"/>
    <x v="1"/>
    <x v="1"/>
    <x v="0"/>
    <m/>
    <m/>
  </r>
  <r>
    <x v="25"/>
    <x v="25"/>
    <x v="1"/>
    <x v="1"/>
    <x v="24"/>
    <x v="3"/>
    <x v="1"/>
    <x v="3"/>
    <x v="0"/>
    <x v="2"/>
    <m/>
    <m/>
  </r>
  <r>
    <x v="26"/>
    <x v="26"/>
    <x v="1"/>
    <x v="1"/>
    <x v="25"/>
    <x v="3"/>
    <x v="2"/>
    <x v="0"/>
    <x v="0"/>
    <x v="2"/>
    <m/>
    <m/>
  </r>
  <r>
    <x v="27"/>
    <x v="27"/>
    <x v="12"/>
    <x v="2"/>
    <x v="26"/>
    <x v="3"/>
    <x v="1"/>
    <x v="2"/>
    <x v="1"/>
    <x v="0"/>
    <m/>
    <m/>
  </r>
  <r>
    <x v="28"/>
    <x v="28"/>
    <x v="13"/>
    <x v="3"/>
    <x v="27"/>
    <x v="3"/>
    <x v="1"/>
    <x v="0"/>
    <x v="2"/>
    <x v="0"/>
    <n v="25383"/>
    <n v="25382"/>
  </r>
  <r>
    <x v="29"/>
    <x v="29"/>
    <x v="14"/>
    <x v="0"/>
    <x v="28"/>
    <x v="3"/>
    <x v="1"/>
    <x v="2"/>
    <x v="1"/>
    <x v="0"/>
    <m/>
    <m/>
  </r>
  <r>
    <x v="30"/>
    <x v="30"/>
    <x v="1"/>
    <x v="1"/>
    <x v="29"/>
    <x v="3"/>
    <x v="0"/>
    <x v="0"/>
    <x v="0"/>
    <x v="2"/>
    <m/>
    <m/>
  </r>
  <r>
    <x v="31"/>
    <x v="31"/>
    <x v="1"/>
    <x v="1"/>
    <x v="30"/>
    <x v="3"/>
    <x v="1"/>
    <x v="2"/>
    <x v="2"/>
    <x v="0"/>
    <m/>
    <m/>
  </r>
  <r>
    <x v="32"/>
    <x v="32"/>
    <x v="1"/>
    <x v="1"/>
    <x v="31"/>
    <x v="3"/>
    <x v="1"/>
    <x v="2"/>
    <x v="1"/>
    <x v="0"/>
    <m/>
    <m/>
  </r>
  <r>
    <x v="33"/>
    <x v="33"/>
    <x v="15"/>
    <x v="4"/>
    <x v="32"/>
    <x v="3"/>
    <x v="1"/>
    <x v="2"/>
    <x v="0"/>
    <x v="2"/>
    <m/>
    <m/>
  </r>
  <r>
    <x v="34"/>
    <x v="34"/>
    <x v="16"/>
    <x v="3"/>
    <x v="33"/>
    <x v="3"/>
    <x v="0"/>
    <x v="1"/>
    <x v="0"/>
    <x v="0"/>
    <n v="670.51"/>
    <n v="3799.54"/>
  </r>
  <r>
    <x v="35"/>
    <x v="35"/>
    <x v="1"/>
    <x v="1"/>
    <x v="34"/>
    <x v="4"/>
    <x v="0"/>
    <x v="2"/>
    <x v="0"/>
    <x v="0"/>
    <m/>
    <m/>
  </r>
  <r>
    <x v="36"/>
    <x v="36"/>
    <x v="1"/>
    <x v="1"/>
    <x v="35"/>
    <x v="4"/>
    <x v="1"/>
    <x v="2"/>
    <x v="1"/>
    <x v="0"/>
    <m/>
    <m/>
  </r>
  <r>
    <x v="37"/>
    <x v="37"/>
    <x v="17"/>
    <x v="0"/>
    <x v="36"/>
    <x v="4"/>
    <x v="0"/>
    <x v="2"/>
    <x v="1"/>
    <x v="0"/>
    <m/>
    <m/>
  </r>
  <r>
    <x v="38"/>
    <x v="38"/>
    <x v="1"/>
    <x v="1"/>
    <x v="24"/>
    <x v="4"/>
    <x v="2"/>
    <x v="2"/>
    <x v="2"/>
    <x v="1"/>
    <m/>
    <m/>
  </r>
  <r>
    <x v="39"/>
    <x v="39"/>
    <x v="18"/>
    <x v="0"/>
    <x v="37"/>
    <x v="4"/>
    <x v="0"/>
    <x v="0"/>
    <x v="1"/>
    <x v="0"/>
    <n v="58421.69"/>
    <n v="193222.89"/>
  </r>
  <r>
    <x v="40"/>
    <x v="40"/>
    <x v="19"/>
    <x v="1"/>
    <x v="38"/>
    <x v="4"/>
    <x v="0"/>
    <x v="2"/>
    <x v="0"/>
    <x v="0"/>
    <m/>
    <m/>
  </r>
  <r>
    <x v="41"/>
    <x v="41"/>
    <x v="1"/>
    <x v="1"/>
    <x v="39"/>
    <x v="4"/>
    <x v="0"/>
    <x v="0"/>
    <x v="1"/>
    <x v="0"/>
    <m/>
    <m/>
  </r>
  <r>
    <x v="42"/>
    <x v="42"/>
    <x v="1"/>
    <x v="1"/>
    <x v="40"/>
    <x v="4"/>
    <x v="0"/>
    <x v="1"/>
    <x v="0"/>
    <x v="0"/>
    <m/>
    <m/>
  </r>
  <r>
    <x v="43"/>
    <x v="43"/>
    <x v="1"/>
    <x v="1"/>
    <x v="41"/>
    <x v="4"/>
    <x v="1"/>
    <x v="0"/>
    <x v="0"/>
    <x v="0"/>
    <m/>
    <m/>
  </r>
  <r>
    <x v="44"/>
    <x v="44"/>
    <x v="1"/>
    <x v="1"/>
    <x v="42"/>
    <x v="4"/>
    <x v="0"/>
    <x v="0"/>
    <x v="0"/>
    <x v="0"/>
    <m/>
    <m/>
  </r>
  <r>
    <x v="45"/>
    <x v="45"/>
    <x v="1"/>
    <x v="1"/>
    <x v="43"/>
    <x v="4"/>
    <x v="1"/>
    <x v="0"/>
    <x v="1"/>
    <x v="0"/>
    <m/>
    <m/>
  </r>
  <r>
    <x v="46"/>
    <x v="46"/>
    <x v="20"/>
    <x v="0"/>
    <x v="44"/>
    <x v="4"/>
    <x v="2"/>
    <x v="0"/>
    <x v="0"/>
    <x v="0"/>
    <m/>
    <m/>
  </r>
  <r>
    <x v="47"/>
    <x v="47"/>
    <x v="1"/>
    <x v="1"/>
    <x v="45"/>
    <x v="4"/>
    <x v="1"/>
    <x v="0"/>
    <x v="1"/>
    <x v="0"/>
    <m/>
    <m/>
  </r>
  <r>
    <x v="48"/>
    <x v="48"/>
    <x v="20"/>
    <x v="4"/>
    <x v="46"/>
    <x v="4"/>
    <x v="0"/>
    <x v="0"/>
    <x v="0"/>
    <x v="0"/>
    <m/>
    <m/>
  </r>
  <r>
    <x v="49"/>
    <x v="49"/>
    <x v="1"/>
    <x v="1"/>
    <x v="47"/>
    <x v="4"/>
    <x v="1"/>
    <x v="0"/>
    <x v="1"/>
    <x v="0"/>
    <m/>
    <m/>
  </r>
  <r>
    <x v="50"/>
    <x v="50"/>
    <x v="1"/>
    <x v="1"/>
    <x v="48"/>
    <x v="4"/>
    <x v="0"/>
    <x v="0"/>
    <x v="1"/>
    <x v="0"/>
    <m/>
    <m/>
  </r>
  <r>
    <x v="51"/>
    <x v="51"/>
    <x v="1"/>
    <x v="1"/>
    <x v="49"/>
    <x v="4"/>
    <x v="1"/>
    <x v="0"/>
    <x v="1"/>
    <x v="0"/>
    <m/>
    <m/>
  </r>
  <r>
    <x v="52"/>
    <x v="52"/>
    <x v="1"/>
    <x v="1"/>
    <x v="50"/>
    <x v="4"/>
    <x v="1"/>
    <x v="0"/>
    <x v="1"/>
    <x v="0"/>
    <m/>
    <m/>
  </r>
  <r>
    <x v="53"/>
    <x v="53"/>
    <x v="21"/>
    <x v="0"/>
    <x v="51"/>
    <x v="4"/>
    <x v="1"/>
    <x v="0"/>
    <x v="1"/>
    <x v="0"/>
    <m/>
    <m/>
  </r>
  <r>
    <x v="54"/>
    <x v="54"/>
    <x v="1"/>
    <x v="1"/>
    <x v="52"/>
    <x v="4"/>
    <x v="0"/>
    <x v="1"/>
    <x v="0"/>
    <x v="0"/>
    <m/>
    <m/>
  </r>
  <r>
    <x v="55"/>
    <x v="55"/>
    <x v="1"/>
    <x v="1"/>
    <x v="53"/>
    <x v="4"/>
    <x v="2"/>
    <x v="1"/>
    <x v="2"/>
    <x v="0"/>
    <m/>
    <m/>
  </r>
  <r>
    <x v="56"/>
    <x v="56"/>
    <x v="22"/>
    <x v="1"/>
    <x v="54"/>
    <x v="4"/>
    <x v="1"/>
    <x v="0"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8C2FF-45CD-414A-BE31-B1954ABCBAEC}" name="PivotTable5" cacheId="17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6">
  <location ref="A2:B8" firstHeaderRow="1" firstDataRow="1" firstDataCol="1"/>
  <pivotFields count="12">
    <pivotField dataField="1" showAll="0">
      <items count="58"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0"/>
        <item x="1"/>
        <item x="2"/>
        <item x="3"/>
        <item x="4"/>
        <item x="5"/>
        <item x="6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/>
    <pivotField showAll="0">
      <items count="24">
        <item x="14"/>
        <item x="8"/>
        <item x="20"/>
        <item x="21"/>
        <item x="3"/>
        <item x="4"/>
        <item x="10"/>
        <item x="1"/>
        <item x="22"/>
        <item x="19"/>
        <item x="11"/>
        <item x="5"/>
        <item x="6"/>
        <item x="17"/>
        <item x="2"/>
        <item x="15"/>
        <item x="12"/>
        <item x="7"/>
        <item x="0"/>
        <item x="9"/>
        <item x="16"/>
        <item x="18"/>
        <item x="13"/>
        <item t="default"/>
      </items>
    </pivotField>
    <pivotField axis="axisRow" showAll="0">
      <items count="6">
        <item x="2"/>
        <item x="4"/>
        <item x="1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Anzahl von Nummer" fld="0" subtotal="count" baseField="0" baseItem="0"/>
  </dataFields>
  <chartFormats count="2">
    <chartFormat chart="0" format="1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1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BCBE2D-AE25-4866-9191-263A8A84903A}" name="PivotTable6" cacheId="17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6">
  <location ref="A3:B9" firstHeaderRow="1" firstDataRow="1" firstDataCol="1" rowPageCount="1" colPageCount="1"/>
  <pivotFields count="12">
    <pivotField dataField="1" showAll="0">
      <items count="58"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0"/>
        <item x="1"/>
        <item x="2"/>
        <item x="3"/>
        <item x="4"/>
        <item x="5"/>
        <item x="6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/>
    <pivotField showAll="0"/>
    <pivotField axis="axisPage" showAll="0">
      <items count="6">
        <item x="2"/>
        <item x="4"/>
        <item x="1"/>
        <item x="3"/>
        <item x="0"/>
        <item t="default"/>
      </items>
    </pivotField>
    <pivotField showAll="0"/>
    <pivotField axis="axisRow" showAll="0">
      <items count="6">
        <item x="4"/>
        <item x="1"/>
        <item x="2"/>
        <item x="0"/>
        <item x="3"/>
        <item t="default"/>
      </items>
    </pivotField>
    <pivotField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5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pageFields count="1">
    <pageField fld="3" hier="-1"/>
  </pageFields>
  <dataFields count="1">
    <dataField name="Anzahl von Nummer" fld="0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014DF6-D76D-41AA-A040-567133C7AFF5}" name="Umsetzung der Maßnahmen" cacheId="17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35">
  <location ref="A3:B7" firstHeaderRow="1" firstDataRow="1" firstDataCol="1" rowPageCount="1" colPageCount="1"/>
  <pivotFields count="12">
    <pivotField dataField="1" showAll="0">
      <items count="58"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0"/>
        <item x="1"/>
        <item x="2"/>
        <item x="3"/>
        <item x="4"/>
        <item x="5"/>
        <item x="6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>
      <items count="58">
        <item x="3"/>
        <item x="43"/>
        <item x="33"/>
        <item x="30"/>
        <item x="38"/>
        <item x="8"/>
        <item x="31"/>
        <item x="49"/>
        <item x="54"/>
        <item x="23"/>
        <item x="56"/>
        <item x="40"/>
        <item x="42"/>
        <item x="14"/>
        <item x="19"/>
        <item x="16"/>
        <item x="28"/>
        <item x="18"/>
        <item x="6"/>
        <item x="5"/>
        <item x="24"/>
        <item x="52"/>
        <item x="20"/>
        <item x="37"/>
        <item x="45"/>
        <item x="27"/>
        <item x="32"/>
        <item x="51"/>
        <item x="0"/>
        <item x="34"/>
        <item x="1"/>
        <item x="12"/>
        <item x="41"/>
        <item x="48"/>
        <item x="10"/>
        <item x="11"/>
        <item x="39"/>
        <item x="7"/>
        <item x="53"/>
        <item x="36"/>
        <item x="17"/>
        <item x="55"/>
        <item x="35"/>
        <item x="9"/>
        <item x="22"/>
        <item x="44"/>
        <item x="4"/>
        <item x="15"/>
        <item x="46"/>
        <item x="50"/>
        <item x="21"/>
        <item x="13"/>
        <item x="26"/>
        <item x="29"/>
        <item x="25"/>
        <item x="47"/>
        <item x="2"/>
        <item t="default"/>
      </items>
    </pivotField>
    <pivotField showAll="0">
      <items count="24">
        <item x="14"/>
        <item x="8"/>
        <item x="20"/>
        <item x="21"/>
        <item x="3"/>
        <item x="4"/>
        <item x="10"/>
        <item x="1"/>
        <item x="22"/>
        <item x="19"/>
        <item x="11"/>
        <item x="5"/>
        <item x="6"/>
        <item x="17"/>
        <item x="2"/>
        <item x="15"/>
        <item x="12"/>
        <item x="7"/>
        <item x="0"/>
        <item x="9"/>
        <item x="16"/>
        <item x="18"/>
        <item x="13"/>
        <item t="default"/>
      </items>
    </pivotField>
    <pivotField axis="axisPage" multipleItemSelectionAllowed="1" showAll="0">
      <items count="6">
        <item h="1" x="2"/>
        <item x="4"/>
        <item h="1" x="1"/>
        <item x="3"/>
        <item x="0"/>
        <item t="default"/>
      </items>
    </pivotField>
    <pivotField showAll="0"/>
    <pivotField showAll="0">
      <items count="6">
        <item x="4"/>
        <item x="1"/>
        <item x="2"/>
        <item x="0"/>
        <item x="3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5">
        <item x="0"/>
        <item x="2"/>
        <item x="1"/>
        <item x="3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>
      <items count="4">
        <item x="0"/>
        <item x="1"/>
        <item x="2"/>
        <item t="default"/>
      </items>
    </pivotField>
    <pivotField showAll="0"/>
    <pivotField showAll="0"/>
  </pivotFields>
  <rowFields count="1">
    <field x="8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3" hier="-1"/>
  </pageFields>
  <dataFields count="1">
    <dataField name="Anzahl von Nummer" fld="0" subtotal="count" baseField="3" baseItem="0"/>
  </dataFields>
  <chartFormats count="1">
    <chartFormat chart="0" format="2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18E900-B33E-4517-A57F-E8A8203D3429}" name="PivotTable2" cacheId="17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6">
  <location ref="A3:B7" firstHeaderRow="1" firstDataRow="1" firstDataCol="1" rowPageCount="1" colPageCount="1"/>
  <pivotFields count="12">
    <pivotField dataField="1" showAll="0">
      <items count="58"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0"/>
        <item x="1"/>
        <item x="2"/>
        <item x="3"/>
        <item x="4"/>
        <item x="5"/>
        <item x="6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/>
    <pivotField showAll="0"/>
    <pivotField axis="axisPage" multipleItemSelectionAllowed="1" showAll="0">
      <items count="6">
        <item h="1" x="2"/>
        <item x="4"/>
        <item h="1" x="1"/>
        <item x="3"/>
        <item x="0"/>
        <item t="default"/>
      </items>
    </pivotField>
    <pivotField showAll="0"/>
    <pivotField showAll="0"/>
    <pivotField axis="axisRow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6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3" hier="-1"/>
  </pageFields>
  <dataFields count="1">
    <dataField name="Anzahl von Nummer"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FF6745-28FA-4F39-9269-DC059729DBFE}" name="PivotTable3" cacheId="17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8">
  <location ref="A3:B7" firstHeaderRow="1" firstDataRow="1" firstDataCol="1" rowPageCount="1" colPageCount="1"/>
  <pivotFields count="12">
    <pivotField dataField="1" showAll="0">
      <items count="58"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0"/>
        <item x="1"/>
        <item x="2"/>
        <item x="3"/>
        <item x="4"/>
        <item x="5"/>
        <item x="6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/>
    <pivotField showAll="0"/>
    <pivotField axis="axisPage" multipleItemSelectionAllowed="1" showAll="0">
      <items count="6">
        <item h="1" x="2"/>
        <item x="4"/>
        <item h="1" x="1"/>
        <item x="3"/>
        <item x="0"/>
        <item t="default"/>
      </items>
    </pivotField>
    <pivotField showAll="0">
      <items count="56">
        <item x="52"/>
        <item x="17"/>
        <item x="19"/>
        <item x="26"/>
        <item x="4"/>
        <item x="5"/>
        <item x="6"/>
        <item x="22"/>
        <item x="21"/>
        <item x="3"/>
        <item x="53"/>
        <item x="2"/>
        <item x="1"/>
        <item x="7"/>
        <item x="10"/>
        <item x="9"/>
        <item x="8"/>
        <item x="14"/>
        <item x="37"/>
        <item x="51"/>
        <item x="47"/>
        <item x="36"/>
        <item x="35"/>
        <item x="39"/>
        <item x="44"/>
        <item x="43"/>
        <item x="42"/>
        <item x="45"/>
        <item x="48"/>
        <item x="46"/>
        <item x="50"/>
        <item x="49"/>
        <item x="24"/>
        <item x="33"/>
        <item x="34"/>
        <item x="41"/>
        <item x="25"/>
        <item x="0"/>
        <item x="23"/>
        <item x="15"/>
        <item x="13"/>
        <item x="27"/>
        <item x="28"/>
        <item x="20"/>
        <item x="29"/>
        <item x="38"/>
        <item x="54"/>
        <item x="11"/>
        <item x="32"/>
        <item x="31"/>
        <item x="30"/>
        <item x="18"/>
        <item x="40"/>
        <item x="16"/>
        <item x="12"/>
        <item t="default"/>
      </items>
    </pivotField>
    <pivotField showAll="0"/>
    <pivotField showAll="0"/>
    <pivotField axis="axisRow" showAll="0">
      <items count="5">
        <item x="0"/>
        <item x="2"/>
        <item x="1"/>
        <item x="3"/>
        <item t="default"/>
      </items>
    </pivotField>
    <pivotField showAll="0">
      <items count="4">
        <item x="0"/>
        <item x="2"/>
        <item x="1"/>
        <item t="default"/>
      </items>
    </pivotField>
    <pivotField showAll="0"/>
    <pivotField showAll="0"/>
    <pivotField showAll="0"/>
  </pivotFields>
  <rowFields count="1">
    <field x="7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3" hier="-1"/>
  </pageFields>
  <dataFields count="1">
    <dataField name="Anzahl von Nummer"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4ABE70-ADF2-4E7F-8F0C-1646D2B98C93}" name="PivotTable4" cacheId="17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outline="1" outlineData="1" multipleFieldFilters="0" chartFormat="6">
  <location ref="A19:B24" firstHeaderRow="1" firstDataRow="1" firstDataCol="1" rowPageCount="1" colPageCount="1"/>
  <pivotFields count="12">
    <pivotField dataField="1" showAll="0">
      <items count="58"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0"/>
        <item x="1"/>
        <item x="2"/>
        <item x="3"/>
        <item x="4"/>
        <item x="5"/>
        <item x="6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showAll="0"/>
    <pivotField showAll="0"/>
    <pivotField axis="axisPage" multipleItemSelectionAllowed="1" showAll="0">
      <items count="6">
        <item h="1" x="2"/>
        <item x="4"/>
        <item h="1" x="1"/>
        <item x="3"/>
        <item x="0"/>
        <item t="default"/>
      </items>
    </pivotField>
    <pivotField showAll="0"/>
    <pivotField axis="axisRow" showAll="0">
      <items count="6">
        <item x="4"/>
        <item x="1"/>
        <item x="2"/>
        <item x="0"/>
        <item x="3"/>
        <item t="default"/>
      </items>
    </pivotField>
    <pivotField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5"/>
  </rowFields>
  <rowItems count="5">
    <i>
      <x/>
    </i>
    <i>
      <x v="2"/>
    </i>
    <i>
      <x v="3"/>
    </i>
    <i>
      <x v="4"/>
    </i>
    <i t="grand">
      <x/>
    </i>
  </rowItems>
  <colItems count="1">
    <i/>
  </colItems>
  <pageFields count="1">
    <pageField fld="3" hier="-1"/>
  </pageFields>
  <dataFields count="1">
    <dataField name="Anzahl von Nummer"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E66F92-2F13-4227-BF2B-537208E1856C}" name="Tabelle1" displayName="Tabelle1" ref="A1:L59" totalsRowCount="1" headerRowDxfId="30" dataDxfId="29">
  <autoFilter ref="A1:L58" xr:uid="{774E9D51-4412-4548-AD54-47F365648183}"/>
  <tableColumns count="12">
    <tableColumn id="1" xr3:uid="{824D6490-6F94-4D13-81AA-070BBDF8EE4B}" name="Nummer" totalsRowLabel="Ergebnis" dataDxfId="28" totalsRowDxfId="11"/>
    <tableColumn id="2" xr3:uid="{1794450D-B150-45C7-B7D4-91D3C06936F0}" name="Maßnahme" dataDxfId="27" totalsRowDxfId="10"/>
    <tableColumn id="3" xr3:uid="{C3A935CD-F822-45C3-9AEC-9038A8FB53EA}" name="Stand der Umsetzung" dataDxfId="26" totalsRowDxfId="9"/>
    <tableColumn id="10" xr3:uid="{FE0BE262-A38E-421A-B43D-184F75BB279F}" name="Status laut Bericht Klimaschutzmanagement" totalsRowFunction="count" dataDxfId="25" totalsRowDxfId="1"/>
    <tableColumn id="4" xr3:uid="{7B9CC247-DA34-437E-AF64-F64CEBDF469A}" name="Nutzen" dataDxfId="24" totalsRowDxfId="8"/>
    <tableColumn id="8" xr3:uid="{DDC8CE8E-E319-407D-949C-1DB433E3A8EF}" name="Handlungsfeld" dataDxfId="23" totalsRowDxfId="7"/>
    <tableColumn id="9" xr3:uid="{918FFA8D-DB9E-4DBA-9B9B-DC2B969FAD33}" name="Umetzungshorizont" dataDxfId="22" totalsRowDxfId="6"/>
    <tableColumn id="11" xr3:uid="{66AF86BD-670B-47A6-A567-607BA9C27860}" name="Dauer" dataDxfId="21" totalsRowDxfId="5"/>
    <tableColumn id="12" xr3:uid="{2BBEECBE-9A7A-4B42-8BE8-34D9990F1EC4}" name="Kostenaufwand" dataDxfId="20" totalsRowDxfId="4"/>
    <tableColumn id="13" xr3:uid="{E7F085D7-EB9A-41F4-AAF2-E182853C6EE6}" name="Investor" dataDxfId="19" totalsRowDxfId="3"/>
    <tableColumn id="6" xr3:uid="{7D368327-7F3F-401A-AFB0-11ACF1C4BAC8}" name="Kosten Stadt" totalsRowFunction="sum" dataDxfId="18" totalsRowDxfId="0"/>
    <tableColumn id="7" xr3:uid="{80AED42A-79EB-4700-9268-56373AAAEA44}" name="Förderung" totalsRowFunction="sum" dataDxfId="17" totalsRow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90D2-B254-4B79-972C-F4D6D8DF9902}">
  <dimension ref="A1:L59"/>
  <sheetViews>
    <sheetView tabSelected="1" zoomScaleNormal="100" workbookViewId="0">
      <pane xSplit="1" ySplit="1" topLeftCell="C20" activePane="bottomRight" state="frozen"/>
      <selection pane="topRight" activeCell="B1" sqref="B1"/>
      <selection pane="bottomLeft" activeCell="A2" sqref="A2"/>
      <selection pane="bottomRight" activeCell="N59" sqref="N59"/>
    </sheetView>
  </sheetViews>
  <sheetFormatPr baseColWidth="10" defaultRowHeight="15" x14ac:dyDescent="0.25"/>
  <cols>
    <col min="1" max="1" width="13.28515625" customWidth="1"/>
    <col min="2" max="2" width="39" customWidth="1"/>
    <col min="3" max="4" width="45.28515625" customWidth="1"/>
    <col min="5" max="5" width="38.42578125" customWidth="1"/>
    <col min="6" max="10" width="29.85546875" customWidth="1"/>
    <col min="11" max="11" width="23" customWidth="1"/>
    <col min="12" max="12" width="24.7109375" customWidth="1"/>
    <col min="13" max="13" width="11.42578125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197</v>
      </c>
      <c r="E1" s="1" t="s">
        <v>3</v>
      </c>
      <c r="F1" s="1" t="s">
        <v>29</v>
      </c>
      <c r="G1" s="1" t="s">
        <v>210</v>
      </c>
      <c r="H1" s="1" t="s">
        <v>211</v>
      </c>
      <c r="I1" s="1" t="s">
        <v>212</v>
      </c>
      <c r="J1" s="1" t="s">
        <v>213</v>
      </c>
      <c r="K1" s="1" t="s">
        <v>4</v>
      </c>
      <c r="L1" s="1" t="s">
        <v>5</v>
      </c>
    </row>
    <row r="2" spans="1:12" ht="63" x14ac:dyDescent="0.25">
      <c r="A2" s="2" t="s">
        <v>6</v>
      </c>
      <c r="B2" s="2" t="s">
        <v>7</v>
      </c>
      <c r="C2" s="2" t="s">
        <v>8</v>
      </c>
      <c r="D2" s="2" t="s">
        <v>198</v>
      </c>
      <c r="E2" s="2" t="s">
        <v>9</v>
      </c>
      <c r="F2" s="1" t="s">
        <v>30</v>
      </c>
      <c r="G2" s="1" t="s">
        <v>214</v>
      </c>
      <c r="H2" s="1" t="s">
        <v>215</v>
      </c>
      <c r="I2" s="1" t="s">
        <v>216</v>
      </c>
      <c r="J2" s="1" t="s">
        <v>217</v>
      </c>
      <c r="K2" s="3"/>
      <c r="L2" s="3"/>
    </row>
    <row r="3" spans="1:12" ht="47.25" x14ac:dyDescent="0.25">
      <c r="A3" s="2" t="s">
        <v>10</v>
      </c>
      <c r="B3" s="2" t="s">
        <v>11</v>
      </c>
      <c r="C3" s="2" t="s">
        <v>12</v>
      </c>
      <c r="D3" s="2" t="s">
        <v>199</v>
      </c>
      <c r="E3" s="2" t="s">
        <v>13</v>
      </c>
      <c r="F3" s="1" t="s">
        <v>30</v>
      </c>
      <c r="G3" s="1" t="s">
        <v>218</v>
      </c>
      <c r="H3" s="1" t="s">
        <v>215</v>
      </c>
      <c r="I3" s="1" t="s">
        <v>216</v>
      </c>
      <c r="J3" s="1" t="s">
        <v>217</v>
      </c>
      <c r="K3" s="3"/>
      <c r="L3" s="3"/>
    </row>
    <row r="4" spans="1:12" ht="47.25" x14ac:dyDescent="0.25">
      <c r="A4" s="2" t="s">
        <v>14</v>
      </c>
      <c r="B4" s="2" t="s">
        <v>15</v>
      </c>
      <c r="C4" s="2" t="s">
        <v>16</v>
      </c>
      <c r="D4" s="2" t="s">
        <v>206</v>
      </c>
      <c r="E4" s="2" t="s">
        <v>17</v>
      </c>
      <c r="F4" s="1" t="s">
        <v>30</v>
      </c>
      <c r="G4" s="1" t="s">
        <v>214</v>
      </c>
      <c r="H4" s="1" t="s">
        <v>220</v>
      </c>
      <c r="I4" s="1" t="s">
        <v>219</v>
      </c>
      <c r="J4" s="1" t="s">
        <v>217</v>
      </c>
      <c r="K4" s="3"/>
      <c r="L4" s="3"/>
    </row>
    <row r="5" spans="1:12" ht="47.25" x14ac:dyDescent="0.25">
      <c r="A5" s="2" t="s">
        <v>18</v>
      </c>
      <c r="B5" s="2" t="s">
        <v>19</v>
      </c>
      <c r="C5" s="2" t="s">
        <v>200</v>
      </c>
      <c r="D5" s="2" t="s">
        <v>207</v>
      </c>
      <c r="E5" s="2" t="s">
        <v>20</v>
      </c>
      <c r="F5" s="1" t="s">
        <v>30</v>
      </c>
      <c r="G5" s="1" t="s">
        <v>218</v>
      </c>
      <c r="H5" s="1" t="s">
        <v>215</v>
      </c>
      <c r="I5" s="1" t="s">
        <v>219</v>
      </c>
      <c r="J5" s="1" t="s">
        <v>217</v>
      </c>
      <c r="K5" s="3"/>
      <c r="L5" s="3"/>
    </row>
    <row r="6" spans="1:12" ht="63" x14ac:dyDescent="0.25">
      <c r="A6" s="2" t="s">
        <v>21</v>
      </c>
      <c r="B6" s="2" t="s">
        <v>22</v>
      </c>
      <c r="C6" s="2" t="s">
        <v>12</v>
      </c>
      <c r="D6" s="2" t="s">
        <v>199</v>
      </c>
      <c r="E6" s="2" t="s">
        <v>23</v>
      </c>
      <c r="F6" s="1" t="s">
        <v>30</v>
      </c>
      <c r="G6" s="1" t="s">
        <v>218</v>
      </c>
      <c r="H6" s="1" t="s">
        <v>215</v>
      </c>
      <c r="I6" s="1" t="s">
        <v>219</v>
      </c>
      <c r="J6" s="1" t="s">
        <v>217</v>
      </c>
      <c r="K6" s="3"/>
      <c r="L6" s="3"/>
    </row>
    <row r="7" spans="1:12" ht="47.25" x14ac:dyDescent="0.25">
      <c r="A7" s="2" t="s">
        <v>24</v>
      </c>
      <c r="B7" s="2" t="s">
        <v>25</v>
      </c>
      <c r="C7" s="2" t="s">
        <v>12</v>
      </c>
      <c r="D7" s="2" t="s">
        <v>199</v>
      </c>
      <c r="E7" s="2" t="s">
        <v>26</v>
      </c>
      <c r="F7" s="1" t="s">
        <v>30</v>
      </c>
      <c r="G7" s="1" t="s">
        <v>221</v>
      </c>
      <c r="H7" s="1" t="s">
        <v>222</v>
      </c>
      <c r="I7" s="1" t="s">
        <v>223</v>
      </c>
      <c r="J7" s="1" t="s">
        <v>217</v>
      </c>
      <c r="K7" s="3"/>
      <c r="L7" s="3"/>
    </row>
    <row r="8" spans="1:12" ht="78.75" x14ac:dyDescent="0.25">
      <c r="A8" s="2" t="s">
        <v>27</v>
      </c>
      <c r="B8" s="2" t="s">
        <v>28</v>
      </c>
      <c r="C8" s="2" t="s">
        <v>201</v>
      </c>
      <c r="D8" s="2" t="s">
        <v>208</v>
      </c>
      <c r="E8" s="2" t="s">
        <v>202</v>
      </c>
      <c r="F8" s="1" t="s">
        <v>30</v>
      </c>
      <c r="G8" s="1" t="s">
        <v>214</v>
      </c>
      <c r="H8" s="1" t="s">
        <v>222</v>
      </c>
      <c r="I8" s="1" t="s">
        <v>219</v>
      </c>
      <c r="J8" s="1" t="s">
        <v>217</v>
      </c>
      <c r="K8" s="3">
        <f>25000</f>
        <v>25000</v>
      </c>
      <c r="L8" s="3">
        <f>46428.57</f>
        <v>46428.57</v>
      </c>
    </row>
    <row r="9" spans="1:12" ht="94.5" x14ac:dyDescent="0.25">
      <c r="A9" s="2" t="s">
        <v>44</v>
      </c>
      <c r="B9" s="2" t="s">
        <v>31</v>
      </c>
      <c r="C9" s="2" t="s">
        <v>12</v>
      </c>
      <c r="D9" s="2" t="s">
        <v>199</v>
      </c>
      <c r="E9" s="2" t="s">
        <v>32</v>
      </c>
      <c r="F9" s="1" t="s">
        <v>50</v>
      </c>
      <c r="G9" s="1" t="s">
        <v>214</v>
      </c>
      <c r="H9" s="1" t="s">
        <v>215</v>
      </c>
      <c r="I9" s="1" t="s">
        <v>219</v>
      </c>
      <c r="J9" s="1" t="s">
        <v>217</v>
      </c>
      <c r="K9" s="3"/>
      <c r="L9" s="3"/>
    </row>
    <row r="10" spans="1:12" ht="63" x14ac:dyDescent="0.25">
      <c r="A10" s="2" t="s">
        <v>45</v>
      </c>
      <c r="B10" s="2" t="s">
        <v>33</v>
      </c>
      <c r="C10" s="2" t="s">
        <v>12</v>
      </c>
      <c r="D10" s="2" t="s">
        <v>199</v>
      </c>
      <c r="E10" s="2" t="s">
        <v>34</v>
      </c>
      <c r="F10" s="1" t="s">
        <v>50</v>
      </c>
      <c r="G10" s="1" t="s">
        <v>214</v>
      </c>
      <c r="H10" s="1" t="s">
        <v>220</v>
      </c>
      <c r="I10" s="1" t="s">
        <v>219</v>
      </c>
      <c r="J10" s="1" t="s">
        <v>217</v>
      </c>
      <c r="K10" s="3"/>
      <c r="L10" s="3"/>
    </row>
    <row r="11" spans="1:12" ht="126" x14ac:dyDescent="0.25">
      <c r="A11" s="2" t="s">
        <v>46</v>
      </c>
      <c r="B11" s="2" t="s">
        <v>35</v>
      </c>
      <c r="C11" s="2" t="s">
        <v>12</v>
      </c>
      <c r="D11" s="2" t="s">
        <v>199</v>
      </c>
      <c r="E11" s="2" t="s">
        <v>36</v>
      </c>
      <c r="F11" s="1" t="s">
        <v>50</v>
      </c>
      <c r="G11" s="1" t="s">
        <v>218</v>
      </c>
      <c r="H11" s="1" t="s">
        <v>215</v>
      </c>
      <c r="I11" s="1" t="s">
        <v>223</v>
      </c>
      <c r="J11" s="1" t="s">
        <v>224</v>
      </c>
      <c r="K11" s="3"/>
      <c r="L11" s="3"/>
    </row>
    <row r="12" spans="1:12" ht="47.25" x14ac:dyDescent="0.25">
      <c r="A12" s="2" t="s">
        <v>47</v>
      </c>
      <c r="B12" s="2" t="s">
        <v>37</v>
      </c>
      <c r="C12" s="2" t="s">
        <v>12</v>
      </c>
      <c r="D12" s="2" t="s">
        <v>199</v>
      </c>
      <c r="E12" s="2" t="s">
        <v>38</v>
      </c>
      <c r="F12" s="1" t="s">
        <v>50</v>
      </c>
      <c r="G12" s="1" t="s">
        <v>218</v>
      </c>
      <c r="H12" s="1" t="s">
        <v>215</v>
      </c>
      <c r="I12" s="1" t="s">
        <v>219</v>
      </c>
      <c r="J12" s="1" t="s">
        <v>224</v>
      </c>
      <c r="K12" s="3"/>
      <c r="L12" s="3"/>
    </row>
    <row r="13" spans="1:12" ht="31.5" x14ac:dyDescent="0.25">
      <c r="A13" s="2" t="s">
        <v>48</v>
      </c>
      <c r="B13" s="2" t="s">
        <v>39</v>
      </c>
      <c r="C13" s="2" t="s">
        <v>12</v>
      </c>
      <c r="D13" s="2" t="s">
        <v>199</v>
      </c>
      <c r="E13" s="2" t="s">
        <v>40</v>
      </c>
      <c r="F13" s="1" t="s">
        <v>50</v>
      </c>
      <c r="G13" s="1" t="s">
        <v>218</v>
      </c>
      <c r="H13" s="1" t="s">
        <v>215</v>
      </c>
      <c r="I13" s="1" t="s">
        <v>223</v>
      </c>
      <c r="J13" s="1" t="s">
        <v>224</v>
      </c>
      <c r="K13" s="3"/>
      <c r="L13" s="3"/>
    </row>
    <row r="14" spans="1:12" ht="47.25" x14ac:dyDescent="0.25">
      <c r="A14" s="2" t="s">
        <v>49</v>
      </c>
      <c r="B14" s="2" t="s">
        <v>41</v>
      </c>
      <c r="C14" s="2" t="s">
        <v>42</v>
      </c>
      <c r="D14" s="2" t="s">
        <v>206</v>
      </c>
      <c r="E14" s="2" t="s">
        <v>43</v>
      </c>
      <c r="F14" s="1" t="s">
        <v>50</v>
      </c>
      <c r="G14" s="1" t="s">
        <v>218</v>
      </c>
      <c r="H14" s="1" t="s">
        <v>220</v>
      </c>
      <c r="I14" s="1" t="s">
        <v>219</v>
      </c>
      <c r="J14" s="1" t="s">
        <v>217</v>
      </c>
      <c r="K14" s="3"/>
      <c r="L14" s="3"/>
    </row>
    <row r="15" spans="1:12" ht="63" x14ac:dyDescent="0.25">
      <c r="A15" s="2" t="s">
        <v>51</v>
      </c>
      <c r="B15" s="2" t="s">
        <v>52</v>
      </c>
      <c r="C15" s="2" t="s">
        <v>53</v>
      </c>
      <c r="D15" s="2" t="s">
        <v>206</v>
      </c>
      <c r="E15" s="2" t="s">
        <v>54</v>
      </c>
      <c r="F15" s="1" t="s">
        <v>87</v>
      </c>
      <c r="G15" s="1" t="s">
        <v>218</v>
      </c>
      <c r="H15" s="1" t="s">
        <v>222</v>
      </c>
      <c r="I15" s="1" t="s">
        <v>223</v>
      </c>
      <c r="J15" s="1" t="s">
        <v>217</v>
      </c>
      <c r="K15" s="3"/>
      <c r="L15" s="3"/>
    </row>
    <row r="16" spans="1:12" ht="63" x14ac:dyDescent="0.25">
      <c r="A16" s="2" t="s">
        <v>55</v>
      </c>
      <c r="B16" s="2" t="s">
        <v>56</v>
      </c>
      <c r="C16" s="2" t="s">
        <v>209</v>
      </c>
      <c r="D16" s="2" t="s">
        <v>198</v>
      </c>
      <c r="E16" s="2" t="s">
        <v>57</v>
      </c>
      <c r="F16" s="1" t="s">
        <v>87</v>
      </c>
      <c r="G16" s="1" t="s">
        <v>214</v>
      </c>
      <c r="H16" s="1" t="s">
        <v>215</v>
      </c>
      <c r="I16" s="1" t="s">
        <v>219</v>
      </c>
      <c r="J16" s="1" t="s">
        <v>217</v>
      </c>
      <c r="K16" s="3"/>
      <c r="L16" s="3"/>
    </row>
    <row r="17" spans="1:12" ht="47.25" x14ac:dyDescent="0.25">
      <c r="A17" s="2" t="s">
        <v>58</v>
      </c>
      <c r="B17" s="2" t="s">
        <v>59</v>
      </c>
      <c r="C17" s="2" t="s">
        <v>12</v>
      </c>
      <c r="D17" s="2" t="s">
        <v>199</v>
      </c>
      <c r="E17" s="2" t="s">
        <v>60</v>
      </c>
      <c r="F17" s="1" t="s">
        <v>87</v>
      </c>
      <c r="G17" s="1" t="s">
        <v>214</v>
      </c>
      <c r="H17" s="1" t="s">
        <v>220</v>
      </c>
      <c r="I17" s="1" t="s">
        <v>216</v>
      </c>
      <c r="J17" s="1" t="s">
        <v>217</v>
      </c>
      <c r="K17" s="3"/>
      <c r="L17" s="3"/>
    </row>
    <row r="18" spans="1:12" ht="47.25" x14ac:dyDescent="0.25">
      <c r="A18" s="2" t="s">
        <v>61</v>
      </c>
      <c r="B18" s="2" t="s">
        <v>62</v>
      </c>
      <c r="C18" s="2" t="s">
        <v>63</v>
      </c>
      <c r="D18" s="2" t="s">
        <v>207</v>
      </c>
      <c r="E18" s="2" t="s">
        <v>64</v>
      </c>
      <c r="F18" s="1" t="s">
        <v>87</v>
      </c>
      <c r="G18" s="1" t="s">
        <v>218</v>
      </c>
      <c r="H18" s="1" t="s">
        <v>215</v>
      </c>
      <c r="I18" s="1" t="s">
        <v>219</v>
      </c>
      <c r="J18" s="1" t="s">
        <v>217</v>
      </c>
      <c r="K18" s="3"/>
      <c r="L18" s="3"/>
    </row>
    <row r="19" spans="1:12" ht="47.25" x14ac:dyDescent="0.25">
      <c r="A19" s="2" t="s">
        <v>65</v>
      </c>
      <c r="B19" s="2" t="s">
        <v>66</v>
      </c>
      <c r="C19" s="2" t="s">
        <v>67</v>
      </c>
      <c r="D19" s="2" t="s">
        <v>198</v>
      </c>
      <c r="E19" s="2" t="s">
        <v>64</v>
      </c>
      <c r="F19" s="1" t="s">
        <v>87</v>
      </c>
      <c r="G19" s="1" t="s">
        <v>214</v>
      </c>
      <c r="H19" s="1" t="s">
        <v>215</v>
      </c>
      <c r="I19" s="1" t="s">
        <v>219</v>
      </c>
      <c r="J19" s="1" t="s">
        <v>217</v>
      </c>
      <c r="K19" s="3"/>
      <c r="L19" s="3"/>
    </row>
    <row r="20" spans="1:12" ht="78.75" x14ac:dyDescent="0.25">
      <c r="A20" s="2" t="s">
        <v>68</v>
      </c>
      <c r="B20" s="2" t="s">
        <v>69</v>
      </c>
      <c r="C20" s="2" t="s">
        <v>12</v>
      </c>
      <c r="D20" s="2" t="s">
        <v>199</v>
      </c>
      <c r="E20" s="2" t="s">
        <v>70</v>
      </c>
      <c r="F20" s="1" t="s">
        <v>87</v>
      </c>
      <c r="G20" s="1" t="s">
        <v>218</v>
      </c>
      <c r="H20" s="1" t="s">
        <v>222</v>
      </c>
      <c r="I20" s="1" t="s">
        <v>219</v>
      </c>
      <c r="J20" s="1" t="s">
        <v>217</v>
      </c>
      <c r="K20" s="3"/>
      <c r="L20" s="3"/>
    </row>
    <row r="21" spans="1:12" ht="47.25" x14ac:dyDescent="0.25">
      <c r="A21" s="2" t="s">
        <v>71</v>
      </c>
      <c r="B21" s="2" t="s">
        <v>72</v>
      </c>
      <c r="C21" s="2" t="s">
        <v>12</v>
      </c>
      <c r="D21" s="2" t="s">
        <v>199</v>
      </c>
      <c r="E21" s="2" t="s">
        <v>73</v>
      </c>
      <c r="F21" s="1" t="s">
        <v>87</v>
      </c>
      <c r="G21" s="1" t="s">
        <v>214</v>
      </c>
      <c r="H21" s="1"/>
      <c r="I21" s="1" t="s">
        <v>216</v>
      </c>
      <c r="J21" s="1"/>
      <c r="K21" s="3"/>
      <c r="L21" s="3"/>
    </row>
    <row r="22" spans="1:12" ht="94.5" x14ac:dyDescent="0.25">
      <c r="A22" s="2" t="s">
        <v>74</v>
      </c>
      <c r="B22" s="2" t="s">
        <v>75</v>
      </c>
      <c r="C22" s="2" t="s">
        <v>12</v>
      </c>
      <c r="D22" s="2" t="s">
        <v>199</v>
      </c>
      <c r="E22" s="2" t="s">
        <v>76</v>
      </c>
      <c r="F22" s="1" t="s">
        <v>87</v>
      </c>
      <c r="G22" s="1" t="s">
        <v>214</v>
      </c>
      <c r="H22" s="1" t="s">
        <v>215</v>
      </c>
      <c r="I22" s="1" t="s">
        <v>216</v>
      </c>
      <c r="J22" s="1" t="s">
        <v>217</v>
      </c>
      <c r="K22" s="3"/>
      <c r="L22" s="3"/>
    </row>
    <row r="23" spans="1:12" ht="31.5" x14ac:dyDescent="0.25">
      <c r="A23" s="2" t="s">
        <v>77</v>
      </c>
      <c r="B23" s="2" t="s">
        <v>78</v>
      </c>
      <c r="C23" s="2" t="s">
        <v>79</v>
      </c>
      <c r="D23" s="2" t="s">
        <v>199</v>
      </c>
      <c r="E23" s="2" t="s">
        <v>80</v>
      </c>
      <c r="F23" s="1" t="s">
        <v>87</v>
      </c>
      <c r="G23" s="1" t="s">
        <v>218</v>
      </c>
      <c r="H23" s="1" t="s">
        <v>222</v>
      </c>
      <c r="I23" s="1" t="s">
        <v>219</v>
      </c>
      <c r="J23" s="1" t="s">
        <v>217</v>
      </c>
      <c r="K23" s="3"/>
      <c r="L23" s="3"/>
    </row>
    <row r="24" spans="1:12" ht="78.75" x14ac:dyDescent="0.25">
      <c r="A24" s="2" t="s">
        <v>81</v>
      </c>
      <c r="B24" s="2" t="s">
        <v>82</v>
      </c>
      <c r="C24" s="2" t="s">
        <v>12</v>
      </c>
      <c r="D24" s="2" t="s">
        <v>199</v>
      </c>
      <c r="E24" s="2" t="s">
        <v>83</v>
      </c>
      <c r="F24" s="1" t="s">
        <v>87</v>
      </c>
      <c r="G24" s="1" t="s">
        <v>221</v>
      </c>
      <c r="H24" s="1" t="s">
        <v>220</v>
      </c>
      <c r="I24" s="1" t="s">
        <v>219</v>
      </c>
      <c r="J24" s="1" t="s">
        <v>217</v>
      </c>
      <c r="K24" s="3"/>
      <c r="L24" s="3"/>
    </row>
    <row r="25" spans="1:12" ht="31.5" x14ac:dyDescent="0.25">
      <c r="A25" s="2" t="s">
        <v>84</v>
      </c>
      <c r="B25" s="2" t="s">
        <v>85</v>
      </c>
      <c r="C25" s="2" t="s">
        <v>12</v>
      </c>
      <c r="D25" s="2" t="s">
        <v>199</v>
      </c>
      <c r="E25" s="2" t="s">
        <v>86</v>
      </c>
      <c r="F25" s="1" t="s">
        <v>87</v>
      </c>
      <c r="G25" s="1" t="s">
        <v>218</v>
      </c>
      <c r="H25" s="1" t="s">
        <v>222</v>
      </c>
      <c r="I25" s="1" t="s">
        <v>219</v>
      </c>
      <c r="J25" s="1" t="s">
        <v>217</v>
      </c>
      <c r="K25" s="3"/>
      <c r="L25" s="3"/>
    </row>
    <row r="26" spans="1:12" ht="63" x14ac:dyDescent="0.25">
      <c r="A26" s="2" t="s">
        <v>88</v>
      </c>
      <c r="B26" s="2" t="s">
        <v>89</v>
      </c>
      <c r="C26" s="2" t="s">
        <v>90</v>
      </c>
      <c r="D26" s="2" t="s">
        <v>208</v>
      </c>
      <c r="E26" s="2" t="s">
        <v>91</v>
      </c>
      <c r="F26" s="1" t="s">
        <v>125</v>
      </c>
      <c r="G26" s="1" t="s">
        <v>218</v>
      </c>
      <c r="H26" s="1" t="s">
        <v>220</v>
      </c>
      <c r="I26" s="1" t="s">
        <v>219</v>
      </c>
      <c r="J26" s="1" t="s">
        <v>217</v>
      </c>
      <c r="K26" s="3"/>
      <c r="L26" s="3"/>
    </row>
    <row r="27" spans="1:12" ht="63" x14ac:dyDescent="0.25">
      <c r="A27" s="2" t="s">
        <v>92</v>
      </c>
      <c r="B27" s="2" t="s">
        <v>93</v>
      </c>
      <c r="C27" s="2" t="s">
        <v>12</v>
      </c>
      <c r="D27" s="2" t="s">
        <v>199</v>
      </c>
      <c r="E27" s="2" t="s">
        <v>94</v>
      </c>
      <c r="F27" s="1" t="s">
        <v>125</v>
      </c>
      <c r="G27" s="1" t="s">
        <v>218</v>
      </c>
      <c r="H27" s="1"/>
      <c r="I27" s="1" t="s">
        <v>216</v>
      </c>
      <c r="J27" s="1"/>
      <c r="K27" s="3"/>
      <c r="L27" s="3"/>
    </row>
    <row r="28" spans="1:12" ht="63" x14ac:dyDescent="0.25">
      <c r="A28" s="2" t="s">
        <v>95</v>
      </c>
      <c r="B28" s="2" t="s">
        <v>96</v>
      </c>
      <c r="C28" s="2" t="s">
        <v>12</v>
      </c>
      <c r="D28" s="2" t="s">
        <v>199</v>
      </c>
      <c r="E28" s="2" t="s">
        <v>97</v>
      </c>
      <c r="F28" s="1" t="s">
        <v>125</v>
      </c>
      <c r="G28" s="1" t="s">
        <v>221</v>
      </c>
      <c r="H28" s="1" t="s">
        <v>215</v>
      </c>
      <c r="I28" s="1" t="s">
        <v>216</v>
      </c>
      <c r="J28" s="1"/>
      <c r="K28" s="3"/>
      <c r="L28" s="3"/>
    </row>
    <row r="29" spans="1:12" ht="31.5" x14ac:dyDescent="0.25">
      <c r="A29" s="2" t="s">
        <v>98</v>
      </c>
      <c r="B29" s="2" t="s">
        <v>99</v>
      </c>
      <c r="C29" s="2" t="s">
        <v>100</v>
      </c>
      <c r="D29" s="2" t="s">
        <v>206</v>
      </c>
      <c r="E29" s="2" t="s">
        <v>101</v>
      </c>
      <c r="F29" s="1" t="s">
        <v>125</v>
      </c>
      <c r="G29" s="1" t="s">
        <v>218</v>
      </c>
      <c r="H29" s="1" t="s">
        <v>222</v>
      </c>
      <c r="I29" s="1" t="s">
        <v>219</v>
      </c>
      <c r="J29" s="1" t="s">
        <v>217</v>
      </c>
      <c r="K29" s="3"/>
      <c r="L29" s="3"/>
    </row>
    <row r="30" spans="1:12" ht="47.25" x14ac:dyDescent="0.25">
      <c r="A30" s="2" t="s">
        <v>102</v>
      </c>
      <c r="B30" s="2" t="s">
        <v>103</v>
      </c>
      <c r="C30" s="2" t="s">
        <v>203</v>
      </c>
      <c r="D30" s="2" t="s">
        <v>207</v>
      </c>
      <c r="E30" s="2" t="s">
        <v>104</v>
      </c>
      <c r="F30" s="1" t="s">
        <v>125</v>
      </c>
      <c r="G30" s="1" t="s">
        <v>218</v>
      </c>
      <c r="H30" s="1" t="s">
        <v>215</v>
      </c>
      <c r="I30" s="1" t="s">
        <v>223</v>
      </c>
      <c r="J30" s="1" t="s">
        <v>217</v>
      </c>
      <c r="K30" s="3">
        <f>25383</f>
        <v>25383</v>
      </c>
      <c r="L30" s="3">
        <f>25382</f>
        <v>25382</v>
      </c>
    </row>
    <row r="31" spans="1:12" ht="47.25" x14ac:dyDescent="0.25">
      <c r="A31" s="2" t="s">
        <v>105</v>
      </c>
      <c r="B31" s="2" t="s">
        <v>106</v>
      </c>
      <c r="C31" s="2" t="s">
        <v>107</v>
      </c>
      <c r="D31" s="2" t="s">
        <v>198</v>
      </c>
      <c r="E31" s="2" t="s">
        <v>108</v>
      </c>
      <c r="F31" s="1" t="s">
        <v>125</v>
      </c>
      <c r="G31" s="1" t="s">
        <v>218</v>
      </c>
      <c r="H31" s="1" t="s">
        <v>222</v>
      </c>
      <c r="I31" s="1" t="s">
        <v>219</v>
      </c>
      <c r="J31" s="1" t="s">
        <v>217</v>
      </c>
      <c r="K31" s="3"/>
      <c r="L31" s="3"/>
    </row>
    <row r="32" spans="1:12" ht="31.5" x14ac:dyDescent="0.25">
      <c r="A32" s="2" t="s">
        <v>109</v>
      </c>
      <c r="B32" s="2" t="s">
        <v>110</v>
      </c>
      <c r="C32" s="2" t="s">
        <v>12</v>
      </c>
      <c r="D32" s="2" t="s">
        <v>199</v>
      </c>
      <c r="E32" s="2" t="s">
        <v>111</v>
      </c>
      <c r="F32" s="1" t="s">
        <v>125</v>
      </c>
      <c r="G32" s="1" t="s">
        <v>214</v>
      </c>
      <c r="H32" s="1" t="s">
        <v>215</v>
      </c>
      <c r="I32" s="1" t="s">
        <v>216</v>
      </c>
      <c r="J32" s="1"/>
      <c r="K32" s="3"/>
      <c r="L32" s="3"/>
    </row>
    <row r="33" spans="1:12" ht="63" x14ac:dyDescent="0.25">
      <c r="A33" s="2" t="s">
        <v>112</v>
      </c>
      <c r="B33" s="2" t="s">
        <v>113</v>
      </c>
      <c r="C33" s="2" t="s">
        <v>12</v>
      </c>
      <c r="D33" s="2" t="s">
        <v>199</v>
      </c>
      <c r="E33" s="2" t="s">
        <v>114</v>
      </c>
      <c r="F33" s="1" t="s">
        <v>125</v>
      </c>
      <c r="G33" s="1" t="s">
        <v>218</v>
      </c>
      <c r="H33" s="1" t="s">
        <v>222</v>
      </c>
      <c r="I33" s="1" t="s">
        <v>223</v>
      </c>
      <c r="J33" s="1" t="s">
        <v>217</v>
      </c>
      <c r="K33" s="3"/>
      <c r="L33" s="3"/>
    </row>
    <row r="34" spans="1:12" ht="47.25" x14ac:dyDescent="0.25">
      <c r="A34" s="2" t="s">
        <v>115</v>
      </c>
      <c r="B34" s="2" t="s">
        <v>116</v>
      </c>
      <c r="C34" s="2" t="s">
        <v>12</v>
      </c>
      <c r="D34" s="2" t="s">
        <v>199</v>
      </c>
      <c r="E34" s="2" t="s">
        <v>117</v>
      </c>
      <c r="F34" s="1" t="s">
        <v>125</v>
      </c>
      <c r="G34" s="1" t="s">
        <v>218</v>
      </c>
      <c r="H34" s="1" t="s">
        <v>222</v>
      </c>
      <c r="I34" s="1" t="s">
        <v>219</v>
      </c>
      <c r="J34" s="1" t="s">
        <v>217</v>
      </c>
      <c r="K34" s="3"/>
      <c r="L34" s="3"/>
    </row>
    <row r="35" spans="1:12" ht="47.25" x14ac:dyDescent="0.25">
      <c r="A35" s="2" t="s">
        <v>118</v>
      </c>
      <c r="B35" s="2" t="s">
        <v>119</v>
      </c>
      <c r="C35" s="2" t="s">
        <v>120</v>
      </c>
      <c r="D35" s="2" t="s">
        <v>208</v>
      </c>
      <c r="E35" s="2" t="s">
        <v>121</v>
      </c>
      <c r="F35" s="1" t="s">
        <v>125</v>
      </c>
      <c r="G35" s="1" t="s">
        <v>218</v>
      </c>
      <c r="H35" s="1" t="s">
        <v>222</v>
      </c>
      <c r="I35" s="1" t="s">
        <v>216</v>
      </c>
      <c r="J35" s="1"/>
      <c r="K35" s="3"/>
      <c r="L35" s="3"/>
    </row>
    <row r="36" spans="1:12" ht="63" x14ac:dyDescent="0.25">
      <c r="A36" s="2" t="s">
        <v>122</v>
      </c>
      <c r="B36" s="2" t="s">
        <v>123</v>
      </c>
      <c r="C36" s="2" t="s">
        <v>204</v>
      </c>
      <c r="D36" s="2" t="s">
        <v>207</v>
      </c>
      <c r="E36" s="2" t="s">
        <v>124</v>
      </c>
      <c r="F36" s="1" t="s">
        <v>125</v>
      </c>
      <c r="G36" s="1" t="s">
        <v>214</v>
      </c>
      <c r="H36" s="1" t="s">
        <v>220</v>
      </c>
      <c r="I36" s="1" t="s">
        <v>216</v>
      </c>
      <c r="J36" s="1" t="s">
        <v>217</v>
      </c>
      <c r="K36" s="3">
        <f>670.51</f>
        <v>670.51</v>
      </c>
      <c r="L36" s="3">
        <f>3799.54</f>
        <v>3799.54</v>
      </c>
    </row>
    <row r="37" spans="1:12" ht="47.25" x14ac:dyDescent="0.25">
      <c r="A37" s="2" t="s">
        <v>126</v>
      </c>
      <c r="B37" s="2" t="s">
        <v>127</v>
      </c>
      <c r="C37" s="2" t="s">
        <v>12</v>
      </c>
      <c r="D37" s="2" t="s">
        <v>199</v>
      </c>
      <c r="E37" s="2" t="s">
        <v>128</v>
      </c>
      <c r="F37" s="1" t="s">
        <v>196</v>
      </c>
      <c r="G37" s="1" t="s">
        <v>214</v>
      </c>
      <c r="H37" s="1" t="s">
        <v>222</v>
      </c>
      <c r="I37" s="1" t="s">
        <v>216</v>
      </c>
      <c r="J37" s="1" t="s">
        <v>217</v>
      </c>
      <c r="K37" s="3"/>
      <c r="L37" s="3"/>
    </row>
    <row r="38" spans="1:12" ht="47.25" x14ac:dyDescent="0.25">
      <c r="A38" s="2" t="s">
        <v>129</v>
      </c>
      <c r="B38" s="2" t="s">
        <v>130</v>
      </c>
      <c r="C38" s="2" t="s">
        <v>12</v>
      </c>
      <c r="D38" s="2" t="s">
        <v>199</v>
      </c>
      <c r="E38" s="2" t="s">
        <v>131</v>
      </c>
      <c r="F38" s="1" t="s">
        <v>196</v>
      </c>
      <c r="G38" s="1" t="s">
        <v>218</v>
      </c>
      <c r="H38" s="1" t="s">
        <v>222</v>
      </c>
      <c r="I38" s="1" t="s">
        <v>219</v>
      </c>
      <c r="J38" s="1" t="s">
        <v>217</v>
      </c>
      <c r="K38" s="3"/>
      <c r="L38" s="3"/>
    </row>
    <row r="39" spans="1:12" ht="63" x14ac:dyDescent="0.25">
      <c r="A39" s="2" t="s">
        <v>132</v>
      </c>
      <c r="B39" s="2" t="s">
        <v>133</v>
      </c>
      <c r="C39" s="2" t="s">
        <v>134</v>
      </c>
      <c r="D39" s="2" t="s">
        <v>198</v>
      </c>
      <c r="E39" s="2" t="s">
        <v>135</v>
      </c>
      <c r="F39" s="1" t="s">
        <v>196</v>
      </c>
      <c r="G39" s="1" t="s">
        <v>214</v>
      </c>
      <c r="H39" s="1" t="s">
        <v>222</v>
      </c>
      <c r="I39" s="1" t="s">
        <v>219</v>
      </c>
      <c r="J39" s="1" t="s">
        <v>217</v>
      </c>
      <c r="K39" s="3"/>
      <c r="L39" s="3"/>
    </row>
    <row r="40" spans="1:12" ht="63" x14ac:dyDescent="0.25">
      <c r="A40" s="2" t="s">
        <v>136</v>
      </c>
      <c r="B40" s="2" t="s">
        <v>137</v>
      </c>
      <c r="C40" s="2" t="s">
        <v>12</v>
      </c>
      <c r="D40" s="2" t="s">
        <v>199</v>
      </c>
      <c r="E40" s="2" t="s">
        <v>94</v>
      </c>
      <c r="F40" s="1" t="s">
        <v>196</v>
      </c>
      <c r="G40" s="1" t="s">
        <v>221</v>
      </c>
      <c r="H40" s="1" t="s">
        <v>222</v>
      </c>
      <c r="I40" s="1" t="s">
        <v>223</v>
      </c>
      <c r="J40" s="1" t="s">
        <v>224</v>
      </c>
      <c r="K40" s="3"/>
      <c r="L40" s="3"/>
    </row>
    <row r="41" spans="1:12" ht="47.25" x14ac:dyDescent="0.25">
      <c r="A41" s="2" t="s">
        <v>138</v>
      </c>
      <c r="B41" s="2" t="s">
        <v>139</v>
      </c>
      <c r="C41" s="2" t="s">
        <v>140</v>
      </c>
      <c r="D41" s="2" t="s">
        <v>198</v>
      </c>
      <c r="E41" s="2" t="s">
        <v>141</v>
      </c>
      <c r="F41" s="1" t="s">
        <v>196</v>
      </c>
      <c r="G41" s="1" t="s">
        <v>214</v>
      </c>
      <c r="H41" s="1" t="s">
        <v>215</v>
      </c>
      <c r="I41" s="1" t="s">
        <v>219</v>
      </c>
      <c r="J41" s="1" t="s">
        <v>217</v>
      </c>
      <c r="K41" s="3">
        <f>32000+26421.69</f>
        <v>58421.69</v>
      </c>
      <c r="L41" s="3">
        <f>26000+17500+149722.89</f>
        <v>193222.89</v>
      </c>
    </row>
    <row r="42" spans="1:12" ht="78.75" x14ac:dyDescent="0.25">
      <c r="A42" s="2" t="s">
        <v>142</v>
      </c>
      <c r="B42" s="2" t="s">
        <v>143</v>
      </c>
      <c r="C42" s="2" t="s">
        <v>205</v>
      </c>
      <c r="D42" s="2" t="s">
        <v>199</v>
      </c>
      <c r="E42" s="2" t="s">
        <v>144</v>
      </c>
      <c r="F42" s="1" t="s">
        <v>196</v>
      </c>
      <c r="G42" s="1" t="s">
        <v>214</v>
      </c>
      <c r="H42" s="1" t="s">
        <v>222</v>
      </c>
      <c r="I42" s="1" t="s">
        <v>216</v>
      </c>
      <c r="J42" s="1" t="s">
        <v>217</v>
      </c>
      <c r="K42" s="3"/>
      <c r="L42" s="3"/>
    </row>
    <row r="43" spans="1:12" ht="63" x14ac:dyDescent="0.25">
      <c r="A43" s="2" t="s">
        <v>145</v>
      </c>
      <c r="B43" s="2" t="s">
        <v>146</v>
      </c>
      <c r="C43" s="2" t="s">
        <v>12</v>
      </c>
      <c r="D43" s="2" t="s">
        <v>199</v>
      </c>
      <c r="E43" s="2" t="s">
        <v>147</v>
      </c>
      <c r="F43" s="1" t="s">
        <v>196</v>
      </c>
      <c r="G43" s="1" t="s">
        <v>214</v>
      </c>
      <c r="H43" s="1" t="s">
        <v>215</v>
      </c>
      <c r="I43" s="1" t="s">
        <v>219</v>
      </c>
      <c r="J43" s="1" t="s">
        <v>217</v>
      </c>
      <c r="K43" s="3"/>
      <c r="L43" s="3"/>
    </row>
    <row r="44" spans="1:12" ht="31.5" x14ac:dyDescent="0.25">
      <c r="A44" s="2" t="s">
        <v>148</v>
      </c>
      <c r="B44" s="2" t="s">
        <v>149</v>
      </c>
      <c r="C44" s="2" t="s">
        <v>12</v>
      </c>
      <c r="D44" s="2" t="s">
        <v>199</v>
      </c>
      <c r="E44" s="2" t="s">
        <v>150</v>
      </c>
      <c r="F44" s="1" t="s">
        <v>196</v>
      </c>
      <c r="G44" s="1" t="s">
        <v>214</v>
      </c>
      <c r="H44" s="1" t="s">
        <v>220</v>
      </c>
      <c r="I44" s="1" t="s">
        <v>216</v>
      </c>
      <c r="J44" s="1" t="s">
        <v>217</v>
      </c>
      <c r="K44" s="3"/>
      <c r="L44" s="3"/>
    </row>
    <row r="45" spans="1:12" ht="31.5" x14ac:dyDescent="0.25">
      <c r="A45" s="2" t="s">
        <v>151</v>
      </c>
      <c r="B45" s="2" t="s">
        <v>152</v>
      </c>
      <c r="C45" s="2" t="s">
        <v>12</v>
      </c>
      <c r="D45" s="2" t="s">
        <v>199</v>
      </c>
      <c r="E45" s="2" t="s">
        <v>153</v>
      </c>
      <c r="F45" s="1" t="s">
        <v>196</v>
      </c>
      <c r="G45" s="1" t="s">
        <v>218</v>
      </c>
      <c r="H45" s="1" t="s">
        <v>215</v>
      </c>
      <c r="I45" s="1" t="s">
        <v>216</v>
      </c>
      <c r="J45" s="1" t="s">
        <v>217</v>
      </c>
      <c r="K45" s="3"/>
      <c r="L45" s="3"/>
    </row>
    <row r="46" spans="1:12" ht="31.5" x14ac:dyDescent="0.25">
      <c r="A46" s="2" t="s">
        <v>154</v>
      </c>
      <c r="B46" s="2" t="s">
        <v>155</v>
      </c>
      <c r="C46" s="2" t="s">
        <v>12</v>
      </c>
      <c r="D46" s="2" t="s">
        <v>199</v>
      </c>
      <c r="E46" s="2" t="s">
        <v>156</v>
      </c>
      <c r="F46" s="1" t="s">
        <v>196</v>
      </c>
      <c r="G46" s="1" t="s">
        <v>214</v>
      </c>
      <c r="H46" s="1" t="s">
        <v>215</v>
      </c>
      <c r="I46" s="1" t="s">
        <v>216</v>
      </c>
      <c r="J46" s="1" t="s">
        <v>217</v>
      </c>
      <c r="K46" s="3"/>
      <c r="L46" s="3"/>
    </row>
    <row r="47" spans="1:12" ht="47.25" x14ac:dyDescent="0.25">
      <c r="A47" s="2" t="s">
        <v>157</v>
      </c>
      <c r="B47" s="2" t="s">
        <v>158</v>
      </c>
      <c r="C47" s="2" t="s">
        <v>12</v>
      </c>
      <c r="D47" s="2" t="s">
        <v>199</v>
      </c>
      <c r="E47" s="2" t="s">
        <v>159</v>
      </c>
      <c r="F47" s="1" t="s">
        <v>196</v>
      </c>
      <c r="G47" s="1" t="s">
        <v>218</v>
      </c>
      <c r="H47" s="1" t="s">
        <v>215</v>
      </c>
      <c r="I47" s="1" t="s">
        <v>219</v>
      </c>
      <c r="J47" s="1" t="s">
        <v>217</v>
      </c>
      <c r="K47" s="3"/>
      <c r="L47" s="3"/>
    </row>
    <row r="48" spans="1:12" ht="63" x14ac:dyDescent="0.25">
      <c r="A48" s="2" t="s">
        <v>160</v>
      </c>
      <c r="B48" s="2" t="s">
        <v>161</v>
      </c>
      <c r="C48" s="2" t="s">
        <v>162</v>
      </c>
      <c r="D48" s="2" t="s">
        <v>198</v>
      </c>
      <c r="E48" s="2" t="s">
        <v>163</v>
      </c>
      <c r="F48" s="1" t="s">
        <v>196</v>
      </c>
      <c r="G48" s="1" t="s">
        <v>221</v>
      </c>
      <c r="H48" s="1" t="s">
        <v>215</v>
      </c>
      <c r="I48" s="1" t="s">
        <v>216</v>
      </c>
      <c r="J48" s="1" t="s">
        <v>217</v>
      </c>
      <c r="K48" s="3"/>
      <c r="L48" s="3"/>
    </row>
    <row r="49" spans="1:12" ht="47.25" x14ac:dyDescent="0.25">
      <c r="A49" s="2" t="s">
        <v>164</v>
      </c>
      <c r="B49" s="2" t="s">
        <v>165</v>
      </c>
      <c r="C49" s="2" t="s">
        <v>12</v>
      </c>
      <c r="D49" s="2" t="s">
        <v>199</v>
      </c>
      <c r="E49" s="2" t="s">
        <v>166</v>
      </c>
      <c r="F49" s="1" t="s">
        <v>196</v>
      </c>
      <c r="G49" s="1" t="s">
        <v>218</v>
      </c>
      <c r="H49" s="1" t="s">
        <v>215</v>
      </c>
      <c r="I49" s="1" t="s">
        <v>219</v>
      </c>
      <c r="J49" s="1" t="s">
        <v>217</v>
      </c>
      <c r="K49" s="3"/>
      <c r="L49" s="3"/>
    </row>
    <row r="50" spans="1:12" ht="63" x14ac:dyDescent="0.25">
      <c r="A50" s="2" t="s">
        <v>167</v>
      </c>
      <c r="B50" s="2" t="s">
        <v>168</v>
      </c>
      <c r="C50" s="2" t="s">
        <v>162</v>
      </c>
      <c r="D50" s="2" t="s">
        <v>208</v>
      </c>
      <c r="E50" s="2" t="s">
        <v>169</v>
      </c>
      <c r="F50" s="1" t="s">
        <v>196</v>
      </c>
      <c r="G50" s="1" t="s">
        <v>214</v>
      </c>
      <c r="H50" s="1" t="s">
        <v>215</v>
      </c>
      <c r="I50" s="1" t="s">
        <v>216</v>
      </c>
      <c r="J50" s="1" t="s">
        <v>217</v>
      </c>
      <c r="K50" s="3"/>
      <c r="L50" s="3"/>
    </row>
    <row r="51" spans="1:12" ht="47.25" x14ac:dyDescent="0.25">
      <c r="A51" s="2" t="s">
        <v>170</v>
      </c>
      <c r="B51" s="2" t="s">
        <v>171</v>
      </c>
      <c r="C51" s="2" t="s">
        <v>12</v>
      </c>
      <c r="D51" s="2" t="s">
        <v>199</v>
      </c>
      <c r="E51" s="2" t="s">
        <v>172</v>
      </c>
      <c r="F51" s="1" t="s">
        <v>196</v>
      </c>
      <c r="G51" s="1" t="s">
        <v>218</v>
      </c>
      <c r="H51" s="1" t="s">
        <v>215</v>
      </c>
      <c r="I51" s="1" t="s">
        <v>219</v>
      </c>
      <c r="J51" s="1" t="s">
        <v>217</v>
      </c>
      <c r="K51" s="3"/>
      <c r="L51" s="3"/>
    </row>
    <row r="52" spans="1:12" ht="31.5" x14ac:dyDescent="0.25">
      <c r="A52" s="2" t="s">
        <v>173</v>
      </c>
      <c r="B52" s="2" t="s">
        <v>174</v>
      </c>
      <c r="C52" s="2" t="s">
        <v>12</v>
      </c>
      <c r="D52" s="2" t="s">
        <v>199</v>
      </c>
      <c r="E52" s="2" t="s">
        <v>175</v>
      </c>
      <c r="F52" s="1" t="s">
        <v>196</v>
      </c>
      <c r="G52" s="1" t="s">
        <v>214</v>
      </c>
      <c r="H52" s="1" t="s">
        <v>215</v>
      </c>
      <c r="I52" s="1" t="s">
        <v>219</v>
      </c>
      <c r="J52" s="1" t="s">
        <v>217</v>
      </c>
      <c r="K52" s="3"/>
      <c r="L52" s="3"/>
    </row>
    <row r="53" spans="1:12" ht="47.25" x14ac:dyDescent="0.25">
      <c r="A53" s="2" t="s">
        <v>176</v>
      </c>
      <c r="B53" s="2" t="s">
        <v>177</v>
      </c>
      <c r="C53" s="2" t="s">
        <v>12</v>
      </c>
      <c r="D53" s="2" t="s">
        <v>199</v>
      </c>
      <c r="E53" s="2" t="s">
        <v>178</v>
      </c>
      <c r="F53" s="1" t="s">
        <v>196</v>
      </c>
      <c r="G53" s="1" t="s">
        <v>218</v>
      </c>
      <c r="H53" s="1" t="s">
        <v>215</v>
      </c>
      <c r="I53" s="1" t="s">
        <v>219</v>
      </c>
      <c r="J53" s="1" t="s">
        <v>217</v>
      </c>
      <c r="K53" s="3"/>
      <c r="L53" s="3"/>
    </row>
    <row r="54" spans="1:12" ht="47.25" x14ac:dyDescent="0.25">
      <c r="A54" s="2" t="s">
        <v>179</v>
      </c>
      <c r="B54" s="2" t="s">
        <v>180</v>
      </c>
      <c r="C54" s="2" t="s">
        <v>12</v>
      </c>
      <c r="D54" s="2" t="s">
        <v>199</v>
      </c>
      <c r="E54" s="2" t="s">
        <v>181</v>
      </c>
      <c r="F54" s="1" t="s">
        <v>196</v>
      </c>
      <c r="G54" s="1" t="s">
        <v>218</v>
      </c>
      <c r="H54" s="1" t="s">
        <v>215</v>
      </c>
      <c r="I54" s="1" t="s">
        <v>219</v>
      </c>
      <c r="J54" s="1" t="s">
        <v>217</v>
      </c>
      <c r="K54" s="3"/>
      <c r="L54" s="3"/>
    </row>
    <row r="55" spans="1:12" ht="63" x14ac:dyDescent="0.25">
      <c r="A55" s="2" t="s">
        <v>182</v>
      </c>
      <c r="B55" s="2" t="s">
        <v>183</v>
      </c>
      <c r="C55" s="2" t="s">
        <v>184</v>
      </c>
      <c r="D55" s="2" t="s">
        <v>198</v>
      </c>
      <c r="E55" s="2" t="s">
        <v>185</v>
      </c>
      <c r="F55" s="1" t="s">
        <v>196</v>
      </c>
      <c r="G55" s="1" t="s">
        <v>218</v>
      </c>
      <c r="H55" s="1" t="s">
        <v>215</v>
      </c>
      <c r="I55" s="1" t="s">
        <v>219</v>
      </c>
      <c r="J55" s="1" t="s">
        <v>217</v>
      </c>
      <c r="K55" s="3"/>
      <c r="L55" s="3"/>
    </row>
    <row r="56" spans="1:12" ht="47.25" x14ac:dyDescent="0.25">
      <c r="A56" s="2" t="s">
        <v>186</v>
      </c>
      <c r="B56" s="2" t="s">
        <v>187</v>
      </c>
      <c r="C56" s="2" t="s">
        <v>12</v>
      </c>
      <c r="D56" s="2" t="s">
        <v>199</v>
      </c>
      <c r="E56" s="2" t="s">
        <v>188</v>
      </c>
      <c r="F56" s="1" t="s">
        <v>196</v>
      </c>
      <c r="G56" s="1" t="s">
        <v>214</v>
      </c>
      <c r="H56" s="1" t="s">
        <v>220</v>
      </c>
      <c r="I56" s="1" t="s">
        <v>216</v>
      </c>
      <c r="J56" s="1" t="s">
        <v>217</v>
      </c>
      <c r="K56" s="3"/>
      <c r="L56" s="3"/>
    </row>
    <row r="57" spans="1:12" ht="31.5" x14ac:dyDescent="0.25">
      <c r="A57" s="2" t="s">
        <v>189</v>
      </c>
      <c r="B57" s="2" t="s">
        <v>190</v>
      </c>
      <c r="C57" s="2" t="s">
        <v>12</v>
      </c>
      <c r="D57" s="2" t="s">
        <v>199</v>
      </c>
      <c r="E57" s="2" t="s">
        <v>191</v>
      </c>
      <c r="F57" s="1" t="s">
        <v>196</v>
      </c>
      <c r="G57" s="1" t="s">
        <v>221</v>
      </c>
      <c r="H57" s="1" t="s">
        <v>220</v>
      </c>
      <c r="I57" s="1" t="s">
        <v>223</v>
      </c>
      <c r="J57" s="1" t="s">
        <v>217</v>
      </c>
      <c r="K57" s="3"/>
      <c r="L57" s="3"/>
    </row>
    <row r="58" spans="1:12" ht="63" x14ac:dyDescent="0.25">
      <c r="A58" s="2" t="s">
        <v>192</v>
      </c>
      <c r="B58" s="2" t="s">
        <v>193</v>
      </c>
      <c r="C58" s="2" t="s">
        <v>194</v>
      </c>
      <c r="D58" s="2" t="s">
        <v>199</v>
      </c>
      <c r="E58" s="2" t="s">
        <v>195</v>
      </c>
      <c r="F58" s="1" t="s">
        <v>196</v>
      </c>
      <c r="G58" s="1" t="s">
        <v>218</v>
      </c>
      <c r="H58" s="1" t="s">
        <v>215</v>
      </c>
      <c r="I58" s="1" t="s">
        <v>216</v>
      </c>
      <c r="J58" s="1" t="s">
        <v>217</v>
      </c>
      <c r="K58" s="3"/>
      <c r="L58" s="3"/>
    </row>
    <row r="59" spans="1:12" ht="15.75" x14ac:dyDescent="0.25">
      <c r="A59" s="7" t="s">
        <v>230</v>
      </c>
      <c r="B59" s="8"/>
      <c r="C59" s="8"/>
      <c r="D59" s="9">
        <f>SUBTOTAL(103,Tabelle1[Status laut Bericht Klimaschutzmanagement])</f>
        <v>57</v>
      </c>
      <c r="E59" s="8"/>
      <c r="F59" s="7"/>
      <c r="G59" s="7"/>
      <c r="H59" s="7"/>
      <c r="I59" s="7"/>
      <c r="J59" s="7"/>
      <c r="K59" s="10">
        <f>SUBTOTAL(109,Tabelle1[Kosten Stadt])</f>
        <v>109475.20000000001</v>
      </c>
      <c r="L59" s="10">
        <f>SUBTOTAL(109,Tabelle1[Förderung])</f>
        <v>268833</v>
      </c>
    </row>
  </sheetData>
  <conditionalFormatting sqref="D2:D58">
    <cfRule type="containsText" dxfId="16" priority="1" operator="containsText" text="in Umsetzung">
      <formula>NOT(ISERROR(SEARCH("in Umsetzung",D2)))</formula>
    </cfRule>
    <cfRule type="containsText" dxfId="15" priority="2" operator="containsText" text="teilweise umgesetzt">
      <formula>NOT(ISERROR(SEARCH("teilweise umgesetzt",D2)))</formula>
    </cfRule>
    <cfRule type="containsText" dxfId="14" priority="3" operator="containsText" text="abgebrochen">
      <formula>NOT(ISERROR(SEARCH("abgebrochen",D2)))</formula>
    </cfRule>
    <cfRule type="containsText" dxfId="13" priority="4" operator="containsText" text="offen">
      <formula>NOT(ISERROR(SEARCH("offen",D2)))</formula>
    </cfRule>
    <cfRule type="containsText" dxfId="12" priority="5" operator="containsText" text="umgesetzt">
      <formula>NOT(ISERROR(SEARCH("umgesetzt",D2)))</formula>
    </cfRule>
  </conditionalFormatting>
  <dataValidations count="5">
    <dataValidation type="list" allowBlank="1" showInputMessage="1" showErrorMessage="1" sqref="D2:D58" xr:uid="{B4A32E13-8911-40DC-8775-B73646F65A15}">
      <formula1>"offen, umgesetzt, in Umsetzung, teilweise umgesetzt, abgebrochen"</formula1>
    </dataValidation>
    <dataValidation type="list" allowBlank="1" showInputMessage="1" showErrorMessage="1" sqref="G2:G58" xr:uid="{6B6ECCF9-6DEE-467A-8D0C-DABF0DF7FA08}">
      <formula1>"kurzfristig, mittelfristig, langfristig"</formula1>
    </dataValidation>
    <dataValidation type="list" allowBlank="1" showInputMessage="1" showErrorMessage="1" sqref="H2:H58" xr:uid="{7BDBDF75-2F86-45DB-8CE5-5C98B6CA1D55}">
      <formula1>"einmalig, wiederkehrend, dauerhaft"</formula1>
    </dataValidation>
    <dataValidation type="list" allowBlank="1" showInputMessage="1" showErrorMessage="1" sqref="I2:I58" xr:uid="{084D952C-E9E8-4CF7-A353-60BA95575D6A}">
      <formula1>"gering, moderat, hoch"</formula1>
    </dataValidation>
    <dataValidation type="list" allowBlank="1" showInputMessage="1" showErrorMessage="1" sqref="J2:J58" xr:uid="{AD9FA7F2-ED1C-42D0-92E3-230E5C906034}">
      <formula1>"Kommune, Private"</formula1>
    </dataValidation>
  </dataValidation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C4E6D-10EE-4F52-9199-5D1D847B8EB4}">
  <dimension ref="A2:B8"/>
  <sheetViews>
    <sheetView workbookViewId="0">
      <selection activeCell="E16" sqref="E16"/>
    </sheetView>
  </sheetViews>
  <sheetFormatPr baseColWidth="10" defaultRowHeight="15" x14ac:dyDescent="0.25"/>
  <cols>
    <col min="1" max="1" width="22.42578125" bestFit="1" customWidth="1"/>
    <col min="2" max="2" width="19.140625" bestFit="1" customWidth="1"/>
  </cols>
  <sheetData>
    <row r="2" spans="1:2" x14ac:dyDescent="0.25">
      <c r="A2" s="4" t="s">
        <v>225</v>
      </c>
      <c r="B2" t="s">
        <v>227</v>
      </c>
    </row>
    <row r="3" spans="1:2" x14ac:dyDescent="0.25">
      <c r="A3" s="5" t="s">
        <v>206</v>
      </c>
      <c r="B3" s="6">
        <v>4</v>
      </c>
    </row>
    <row r="4" spans="1:2" x14ac:dyDescent="0.25">
      <c r="A4" s="5" t="s">
        <v>208</v>
      </c>
      <c r="B4" s="6">
        <v>4</v>
      </c>
    </row>
    <row r="5" spans="1:2" x14ac:dyDescent="0.25">
      <c r="A5" s="5" t="s">
        <v>199</v>
      </c>
      <c r="B5" s="6">
        <v>37</v>
      </c>
    </row>
    <row r="6" spans="1:2" x14ac:dyDescent="0.25">
      <c r="A6" s="5" t="s">
        <v>207</v>
      </c>
      <c r="B6" s="6">
        <v>4</v>
      </c>
    </row>
    <row r="7" spans="1:2" x14ac:dyDescent="0.25">
      <c r="A7" s="5" t="s">
        <v>198</v>
      </c>
      <c r="B7" s="6">
        <v>8</v>
      </c>
    </row>
    <row r="8" spans="1:2" x14ac:dyDescent="0.25">
      <c r="A8" s="5" t="s">
        <v>226</v>
      </c>
      <c r="B8" s="6">
        <v>57</v>
      </c>
    </row>
  </sheetData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AB9FF-B131-4296-AE6E-C63CE8871796}">
  <dimension ref="A1:B9"/>
  <sheetViews>
    <sheetView workbookViewId="0">
      <selection activeCell="A90" sqref="A90"/>
    </sheetView>
  </sheetViews>
  <sheetFormatPr baseColWidth="10" defaultRowHeight="15" x14ac:dyDescent="0.25"/>
  <cols>
    <col min="1" max="1" width="40.42578125" bestFit="1" customWidth="1"/>
    <col min="2" max="2" width="19.140625" bestFit="1" customWidth="1"/>
  </cols>
  <sheetData>
    <row r="1" spans="1:2" x14ac:dyDescent="0.25">
      <c r="A1" s="4" t="s">
        <v>197</v>
      </c>
      <c r="B1" t="s">
        <v>228</v>
      </c>
    </row>
    <row r="3" spans="1:2" x14ac:dyDescent="0.25">
      <c r="A3" s="4" t="s">
        <v>225</v>
      </c>
      <c r="B3" t="s">
        <v>227</v>
      </c>
    </row>
    <row r="4" spans="1:2" x14ac:dyDescent="0.25">
      <c r="A4" s="5" t="s">
        <v>196</v>
      </c>
      <c r="B4" s="6">
        <v>22</v>
      </c>
    </row>
    <row r="5" spans="1:2" x14ac:dyDescent="0.25">
      <c r="A5" s="5" t="s">
        <v>50</v>
      </c>
      <c r="B5" s="6">
        <v>6</v>
      </c>
    </row>
    <row r="6" spans="1:2" x14ac:dyDescent="0.25">
      <c r="A6" s="5" t="s">
        <v>87</v>
      </c>
      <c r="B6" s="6">
        <v>11</v>
      </c>
    </row>
    <row r="7" spans="1:2" x14ac:dyDescent="0.25">
      <c r="A7" s="5" t="s">
        <v>30</v>
      </c>
      <c r="B7" s="6">
        <v>7</v>
      </c>
    </row>
    <row r="8" spans="1:2" x14ac:dyDescent="0.25">
      <c r="A8" s="5" t="s">
        <v>125</v>
      </c>
      <c r="B8" s="6">
        <v>11</v>
      </c>
    </row>
    <row r="9" spans="1:2" x14ac:dyDescent="0.25">
      <c r="A9" s="5" t="s">
        <v>226</v>
      </c>
      <c r="B9" s="6">
        <v>57</v>
      </c>
    </row>
  </sheetData>
  <pageMargins left="0.7" right="0.7" top="0.78740157499999996" bottom="0.78740157499999996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07DFC-70C4-4EFE-9761-57594836EAF6}">
  <dimension ref="A1:B7"/>
  <sheetViews>
    <sheetView zoomScaleNormal="100" workbookViewId="0">
      <selection activeCell="G52" sqref="G52"/>
    </sheetView>
  </sheetViews>
  <sheetFormatPr baseColWidth="10" defaultRowHeight="15" x14ac:dyDescent="0.25"/>
  <cols>
    <col min="1" max="1" width="40.42578125" bestFit="1" customWidth="1"/>
    <col min="2" max="2" width="21.5703125" bestFit="1" customWidth="1"/>
    <col min="3" max="3" width="13.140625" bestFit="1" customWidth="1"/>
    <col min="4" max="4" width="5.85546875" bestFit="1" customWidth="1"/>
    <col min="5" max="5" width="19.140625" bestFit="1" customWidth="1"/>
    <col min="6" max="6" width="10.28515625" bestFit="1" customWidth="1"/>
    <col min="7" max="8" width="40.42578125" bestFit="1" customWidth="1"/>
    <col min="9" max="9" width="21.5703125" bestFit="1" customWidth="1"/>
    <col min="12" max="12" width="40.42578125" bestFit="1" customWidth="1"/>
    <col min="13" max="13" width="21.5703125" bestFit="1" customWidth="1"/>
    <col min="23" max="23" width="22.42578125" bestFit="1" customWidth="1"/>
    <col min="24" max="24" width="19.140625" bestFit="1" customWidth="1"/>
    <col min="25" max="25" width="20.140625" bestFit="1" customWidth="1"/>
    <col min="26" max="45" width="5" bestFit="1" customWidth="1"/>
    <col min="46" max="51" width="6.85546875" bestFit="1" customWidth="1"/>
    <col min="52" max="62" width="5.5703125" bestFit="1" customWidth="1"/>
    <col min="63" max="69" width="6.140625" bestFit="1" customWidth="1"/>
    <col min="70" max="80" width="5" bestFit="1" customWidth="1"/>
    <col min="81" max="81" width="15.5703125" bestFit="1" customWidth="1"/>
  </cols>
  <sheetData>
    <row r="1" spans="1:2" x14ac:dyDescent="0.25">
      <c r="A1" s="4" t="s">
        <v>197</v>
      </c>
      <c r="B1" t="s">
        <v>229</v>
      </c>
    </row>
    <row r="3" spans="1:2" x14ac:dyDescent="0.25">
      <c r="A3" s="4" t="s">
        <v>225</v>
      </c>
      <c r="B3" t="s">
        <v>227</v>
      </c>
    </row>
    <row r="4" spans="1:2" x14ac:dyDescent="0.25">
      <c r="A4" s="5" t="s">
        <v>216</v>
      </c>
      <c r="B4" s="6">
        <v>5</v>
      </c>
    </row>
    <row r="5" spans="1:2" x14ac:dyDescent="0.25">
      <c r="A5" s="5" t="s">
        <v>223</v>
      </c>
      <c r="B5" s="6">
        <v>1</v>
      </c>
    </row>
    <row r="6" spans="1:2" x14ac:dyDescent="0.25">
      <c r="A6" s="5" t="s">
        <v>219</v>
      </c>
      <c r="B6" s="6">
        <v>10</v>
      </c>
    </row>
    <row r="7" spans="1:2" x14ac:dyDescent="0.25">
      <c r="A7" s="5" t="s">
        <v>226</v>
      </c>
      <c r="B7" s="6">
        <v>16</v>
      </c>
    </row>
  </sheetData>
  <pageMargins left="0.7" right="0.7" top="0.78740157499999996" bottom="0.78740157499999996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6941-4215-4B5A-A055-502D41168326}">
  <dimension ref="A1:B7"/>
  <sheetViews>
    <sheetView workbookViewId="0">
      <selection activeCell="E5" sqref="E5"/>
    </sheetView>
  </sheetViews>
  <sheetFormatPr baseColWidth="10" defaultRowHeight="15" x14ac:dyDescent="0.25"/>
  <cols>
    <col min="1" max="1" width="40.42578125" bestFit="1" customWidth="1"/>
    <col min="2" max="2" width="21.5703125" bestFit="1" customWidth="1"/>
  </cols>
  <sheetData>
    <row r="1" spans="1:2" x14ac:dyDescent="0.25">
      <c r="A1" s="4" t="s">
        <v>197</v>
      </c>
      <c r="B1" t="s">
        <v>229</v>
      </c>
    </row>
    <row r="3" spans="1:2" x14ac:dyDescent="0.25">
      <c r="A3" s="4" t="s">
        <v>225</v>
      </c>
      <c r="B3" t="s">
        <v>227</v>
      </c>
    </row>
    <row r="4" spans="1:2" x14ac:dyDescent="0.25">
      <c r="A4" s="5" t="s">
        <v>214</v>
      </c>
      <c r="B4" s="6">
        <v>8</v>
      </c>
    </row>
    <row r="5" spans="1:2" x14ac:dyDescent="0.25">
      <c r="A5" s="5" t="s">
        <v>221</v>
      </c>
      <c r="B5" s="6">
        <v>1</v>
      </c>
    </row>
    <row r="6" spans="1:2" x14ac:dyDescent="0.25">
      <c r="A6" s="5" t="s">
        <v>218</v>
      </c>
      <c r="B6" s="6">
        <v>7</v>
      </c>
    </row>
    <row r="7" spans="1:2" x14ac:dyDescent="0.25">
      <c r="A7" s="5" t="s">
        <v>226</v>
      </c>
      <c r="B7" s="6">
        <v>16</v>
      </c>
    </row>
  </sheetData>
  <pageMargins left="0.7" right="0.7" top="0.78740157499999996" bottom="0.78740157499999996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7E13-93BE-4396-905E-CEC26BA6B3A5}">
  <dimension ref="A1:B7"/>
  <sheetViews>
    <sheetView workbookViewId="0">
      <selection activeCell="K29" sqref="K29"/>
    </sheetView>
  </sheetViews>
  <sheetFormatPr baseColWidth="10" defaultRowHeight="15" x14ac:dyDescent="0.25"/>
  <cols>
    <col min="1" max="1" width="40.42578125" bestFit="1" customWidth="1"/>
    <col min="2" max="2" width="21.5703125" bestFit="1" customWidth="1"/>
  </cols>
  <sheetData>
    <row r="1" spans="1:2" x14ac:dyDescent="0.25">
      <c r="A1" s="4" t="s">
        <v>197</v>
      </c>
      <c r="B1" t="s">
        <v>229</v>
      </c>
    </row>
    <row r="3" spans="1:2" x14ac:dyDescent="0.25">
      <c r="A3" s="4" t="s">
        <v>225</v>
      </c>
      <c r="B3" t="s">
        <v>227</v>
      </c>
    </row>
    <row r="4" spans="1:2" x14ac:dyDescent="0.25">
      <c r="A4" s="5" t="s">
        <v>215</v>
      </c>
      <c r="B4" s="6">
        <v>10</v>
      </c>
    </row>
    <row r="5" spans="1:2" x14ac:dyDescent="0.25">
      <c r="A5" s="5" t="s">
        <v>222</v>
      </c>
      <c r="B5" s="6">
        <v>4</v>
      </c>
    </row>
    <row r="6" spans="1:2" x14ac:dyDescent="0.25">
      <c r="A6" s="5" t="s">
        <v>220</v>
      </c>
      <c r="B6" s="6">
        <v>2</v>
      </c>
    </row>
    <row r="7" spans="1:2" x14ac:dyDescent="0.25">
      <c r="A7" s="5" t="s">
        <v>226</v>
      </c>
      <c r="B7" s="6">
        <v>16</v>
      </c>
    </row>
  </sheetData>
  <pageMargins left="0.7" right="0.7" top="0.78740157499999996" bottom="0.78740157499999996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402D7-7202-4C93-8F5B-4289507FBB43}">
  <dimension ref="A17:B24"/>
  <sheetViews>
    <sheetView workbookViewId="0">
      <selection activeCell="D23" sqref="D23"/>
    </sheetView>
  </sheetViews>
  <sheetFormatPr baseColWidth="10" defaultRowHeight="15" x14ac:dyDescent="0.25"/>
  <cols>
    <col min="1" max="1" width="40.42578125" bestFit="1" customWidth="1"/>
    <col min="2" max="2" width="21.5703125" bestFit="1" customWidth="1"/>
  </cols>
  <sheetData>
    <row r="17" spans="1:2" x14ac:dyDescent="0.25">
      <c r="A17" s="4" t="s">
        <v>197</v>
      </c>
      <c r="B17" t="s">
        <v>229</v>
      </c>
    </row>
    <row r="19" spans="1:2" x14ac:dyDescent="0.25">
      <c r="A19" s="4" t="s">
        <v>225</v>
      </c>
      <c r="B19" t="s">
        <v>227</v>
      </c>
    </row>
    <row r="20" spans="1:2" x14ac:dyDescent="0.25">
      <c r="A20" s="5" t="s">
        <v>196</v>
      </c>
      <c r="B20" s="6">
        <v>5</v>
      </c>
    </row>
    <row r="21" spans="1:2" x14ac:dyDescent="0.25">
      <c r="A21" s="5" t="s">
        <v>87</v>
      </c>
      <c r="B21" s="6">
        <v>3</v>
      </c>
    </row>
    <row r="22" spans="1:2" x14ac:dyDescent="0.25">
      <c r="A22" s="5" t="s">
        <v>30</v>
      </c>
      <c r="B22" s="6">
        <v>3</v>
      </c>
    </row>
    <row r="23" spans="1:2" x14ac:dyDescent="0.25">
      <c r="A23" s="5" t="s">
        <v>125</v>
      </c>
      <c r="B23" s="6">
        <v>5</v>
      </c>
    </row>
    <row r="24" spans="1:2" x14ac:dyDescent="0.25">
      <c r="A24" s="5" t="s">
        <v>226</v>
      </c>
      <c r="B24" s="6">
        <v>16</v>
      </c>
    </row>
  </sheetData>
  <pageMargins left="0.7" right="0.7" top="0.78740157499999996" bottom="0.78740157499999996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Rohdaten</vt:lpstr>
      <vt:lpstr>Status Umsetzung</vt:lpstr>
      <vt:lpstr>Handlungsfeld gesamt</vt:lpstr>
      <vt:lpstr>Kostenaufwand</vt:lpstr>
      <vt:lpstr>Umsetzungshorizont</vt:lpstr>
      <vt:lpstr>Dauer</vt:lpstr>
      <vt:lpstr>Handlungsfeld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2019-12-20T07:07:24Z</dcterms:created>
  <dcterms:modified xsi:type="dcterms:W3CDTF">2019-12-24T10:47:01Z</dcterms:modified>
</cp:coreProperties>
</file>